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10740"/>
  </bookViews>
  <sheets>
    <sheet name="Исполнение кассового плана (все" sheetId="2" r:id="rId1"/>
  </sheets>
  <calcPr calcId="124519"/>
</workbook>
</file>

<file path=xl/calcChain.xml><?xml version="1.0" encoding="utf-8"?>
<calcChain xmlns="http://schemas.openxmlformats.org/spreadsheetml/2006/main">
  <c r="M33" i="2"/>
  <c r="M34" s="1"/>
  <c r="M35" s="1"/>
  <c r="L33"/>
  <c r="J35"/>
  <c r="I35"/>
  <c r="I33"/>
  <c r="K33" s="1"/>
  <c r="N33"/>
  <c r="J34"/>
  <c r="L34"/>
  <c r="L35" s="1"/>
  <c r="N19"/>
  <c r="N20"/>
  <c r="N18"/>
  <c r="K18"/>
  <c r="J20"/>
  <c r="L20"/>
  <c r="M20"/>
  <c r="J19"/>
  <c r="L19"/>
  <c r="M19"/>
  <c r="I19"/>
  <c r="K19" s="1"/>
  <c r="N35" l="1"/>
  <c r="N34"/>
  <c r="I34"/>
  <c r="I20"/>
  <c r="K20" s="1"/>
  <c r="K35" l="1"/>
  <c r="K34"/>
</calcChain>
</file>

<file path=xl/sharedStrings.xml><?xml version="1.0" encoding="utf-8"?>
<sst xmlns="http://schemas.openxmlformats.org/spreadsheetml/2006/main" count="43" uniqueCount="28">
  <si>
    <t>Всего по разделу 2</t>
  </si>
  <si>
    <t>Итого по  подразделу 2.1</t>
  </si>
  <si>
    <t>Бюджет 2019 г.</t>
  </si>
  <si>
    <t>Дата принятия</t>
  </si>
  <si>
    <t>Расход за период</t>
  </si>
  <si>
    <t>Всего по разделу 1</t>
  </si>
  <si>
    <t>Итого по  подразделу 1.1</t>
  </si>
  <si>
    <t>к прогнозу на текущий период, %</t>
  </si>
  <si>
    <t xml:space="preserve">сумма,
рублей
</t>
  </si>
  <si>
    <t xml:space="preserve">исполнено
за текущий период
</t>
  </si>
  <si>
    <t>прогноз на текущий период с учетом изменений, рублей</t>
  </si>
  <si>
    <t>к прогнозу на год, %</t>
  </si>
  <si>
    <t>сумма,
рублей</t>
  </si>
  <si>
    <t>В том числе (1 квартал, полугодие, 9 месяцев)</t>
  </si>
  <si>
    <t>Исполнено</t>
  </si>
  <si>
    <t>Прогноз на год с учетом изменений, рублей</t>
  </si>
  <si>
    <t>Коды дополнительных классификаторов</t>
  </si>
  <si>
    <t>Коды бюджетной классификации</t>
  </si>
  <si>
    <t>Наименование показателя кассового плана</t>
  </si>
  <si>
    <t>на 31.03.2019</t>
  </si>
  <si>
    <t>Бюджет города-курорта Железноводска Ставропольского края</t>
  </si>
  <si>
    <t>Отчет об исполнении кассового плана бюджета в 2019 году</t>
  </si>
  <si>
    <t>Раздел 1. Прогноз кассовых поступлений в бюджет города-курорта Железноводска Ставропольского края</t>
  </si>
  <si>
    <t>1.1 Прогноз кассовых поступлений по доходам в города-курорта Железноводска Ставропольского края</t>
  </si>
  <si>
    <t>1.2 Прогноз кассовых поступлений по источникам финансирования дефицита бюджета города-курорта Железноводска Ставропольского края</t>
  </si>
  <si>
    <t>Раздел 2. Прогноз кассовых выплат по расходам бюджета города-курорта Железноводска Ставропольского края</t>
  </si>
  <si>
    <t>2.1 Прогноз кассовых выплат по расходам бюджета города-курорта Железноводска Ставропольского края</t>
  </si>
  <si>
    <t>2.2 Прогноз кассовых выплат по источникам финансирования дефицита бюджета города-курорта Железноводска Ставропольского края</t>
  </si>
</sst>
</file>

<file path=xl/styles.xml><?xml version="1.0" encoding="utf-8"?>
<styleSheet xmlns="http://schemas.openxmlformats.org/spreadsheetml/2006/main">
  <numFmts count="4">
    <numFmt numFmtId="164" formatCode="#,##0.00;[Red]\-#,##0.00;0.00"/>
    <numFmt numFmtId="165" formatCode="000\.000\.000"/>
    <numFmt numFmtId="166" formatCode="00\.00\.00"/>
    <numFmt numFmtId="167" formatCode="#,##0.00_ ;[Red]\-#,##0.00\ "/>
  </numFmts>
  <fonts count="6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Border="1" applyProtection="1">
      <protection hidden="1"/>
    </xf>
    <xf numFmtId="164" fontId="2" fillId="0" borderId="1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164" fontId="2" fillId="0" borderId="4" xfId="1" applyNumberFormat="1" applyFont="1" applyFill="1" applyBorder="1" applyAlignment="1" applyProtection="1">
      <protection hidden="1"/>
    </xf>
    <xf numFmtId="0" fontId="1" fillId="0" borderId="4" xfId="1" applyBorder="1" applyProtection="1">
      <protection hidden="1"/>
    </xf>
    <xf numFmtId="0" fontId="1" fillId="0" borderId="3" xfId="1" applyBorder="1" applyProtection="1">
      <protection hidden="1"/>
    </xf>
    <xf numFmtId="0" fontId="1" fillId="0" borderId="5" xfId="1" applyBorder="1" applyProtection="1"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1" fillId="0" borderId="6" xfId="1" applyBorder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4" fontId="3" fillId="0" borderId="2" xfId="1" applyNumberFormat="1" applyFont="1" applyFill="1" applyBorder="1" applyAlignment="1" applyProtection="1">
      <protection hidden="1"/>
    </xf>
    <xf numFmtId="164" fontId="3" fillId="0" borderId="7" xfId="1" applyNumberFormat="1" applyFont="1" applyFill="1" applyBorder="1" applyAlignment="1" applyProtection="1">
      <protection hidden="1"/>
    </xf>
    <xf numFmtId="10" fontId="2" fillId="0" borderId="1" xfId="1" applyNumberFormat="1" applyFont="1" applyFill="1" applyBorder="1" applyAlignment="1" applyProtection="1">
      <protection hidden="1"/>
    </xf>
    <xf numFmtId="164" fontId="2" fillId="0" borderId="7" xfId="1" applyNumberFormat="1" applyFont="1" applyFill="1" applyBorder="1" applyAlignment="1" applyProtection="1">
      <protection hidden="1"/>
    </xf>
    <xf numFmtId="10" fontId="2" fillId="0" borderId="7" xfId="1" applyNumberFormat="1" applyFont="1" applyFill="1" applyBorder="1" applyAlignment="1" applyProtection="1">
      <protection hidden="1"/>
    </xf>
    <xf numFmtId="0" fontId="1" fillId="0" borderId="8" xfId="1" applyBorder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10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protection hidden="1"/>
    </xf>
    <xf numFmtId="0" fontId="1" fillId="0" borderId="9" xfId="1" applyBorder="1" applyProtection="1"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vertical="center" wrapText="1"/>
      <protection hidden="1"/>
    </xf>
    <xf numFmtId="0" fontId="2" fillId="0" borderId="11" xfId="1" applyNumberFormat="1" applyFont="1" applyFill="1" applyBorder="1" applyAlignment="1" applyProtection="1">
      <alignment vertical="center" wrapText="1"/>
      <protection hidden="1"/>
    </xf>
    <xf numFmtId="164" fontId="2" fillId="0" borderId="6" xfId="1" applyNumberFormat="1" applyFont="1" applyFill="1" applyBorder="1" applyAlignment="1" applyProtection="1">
      <protection hidden="1"/>
    </xf>
    <xf numFmtId="0" fontId="1" fillId="0" borderId="6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Continuous" vertical="center" wrapText="1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10" fontId="5" fillId="0" borderId="1" xfId="1" applyNumberFormat="1" applyFont="1" applyFill="1" applyBorder="1" applyAlignment="1" applyProtection="1">
      <protection hidden="1"/>
    </xf>
    <xf numFmtId="164" fontId="5" fillId="0" borderId="4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2" fillId="0" borderId="7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167" fontId="1" fillId="0" borderId="0" xfId="1" applyNumberFormat="1" applyProtection="1">
      <protection hidden="1"/>
    </xf>
    <xf numFmtId="0" fontId="2" fillId="2" borderId="3" xfId="1" applyNumberFormat="1" applyFont="1" applyFill="1" applyBorder="1" applyAlignment="1" applyProtection="1">
      <alignment horizontal="left" vertical="center" wrapText="1"/>
      <protection hidden="1"/>
    </xf>
    <xf numFmtId="0" fontId="2" fillId="2" borderId="1" xfId="1" applyNumberFormat="1" applyFont="1" applyFill="1" applyBorder="1" applyAlignment="1" applyProtection="1">
      <alignment horizontal="left" vertical="center" wrapText="1"/>
      <protection hidden="1"/>
    </xf>
    <xf numFmtId="0" fontId="1" fillId="2" borderId="0" xfId="1" applyFill="1" applyProtection="1">
      <protection hidden="1"/>
    </xf>
    <xf numFmtId="0" fontId="2" fillId="2" borderId="6" xfId="1" applyNumberFormat="1" applyFont="1" applyFill="1" applyBorder="1" applyAlignment="1" applyProtection="1">
      <alignment vertical="center" wrapText="1"/>
      <protection hidden="1"/>
    </xf>
    <xf numFmtId="0" fontId="2" fillId="2" borderId="0" xfId="1" applyNumberFormat="1" applyFont="1" applyFill="1" applyAlignment="1" applyProtection="1">
      <alignment vertical="center" wrapText="1"/>
      <protection hidden="1"/>
    </xf>
    <xf numFmtId="0" fontId="2" fillId="2" borderId="0" xfId="1" applyNumberFormat="1" applyFont="1" applyFill="1" applyAlignment="1" applyProtection="1">
      <alignment horizontal="center" vertical="center" wrapText="1"/>
      <protection hidden="1"/>
    </xf>
    <xf numFmtId="0" fontId="2" fillId="2" borderId="1" xfId="1" applyNumberFormat="1" applyFont="1" applyFill="1" applyBorder="1" applyAlignment="1" applyProtection="1">
      <protection hidden="1"/>
    </xf>
    <xf numFmtId="0" fontId="3" fillId="2" borderId="1" xfId="1" applyNumberFormat="1" applyFont="1" applyFill="1" applyBorder="1" applyAlignment="1" applyProtection="1">
      <protection hidden="1"/>
    </xf>
    <xf numFmtId="166" fontId="3" fillId="2" borderId="1" xfId="1" applyNumberFormat="1" applyFont="1" applyFill="1" applyBorder="1" applyAlignment="1" applyProtection="1">
      <protection hidden="1"/>
    </xf>
    <xf numFmtId="165" fontId="3" fillId="2" borderId="1" xfId="1" applyNumberFormat="1" applyFont="1" applyFill="1" applyBorder="1" applyAlignment="1" applyProtection="1">
      <protection hidden="1"/>
    </xf>
    <xf numFmtId="164" fontId="3" fillId="2" borderId="1" xfId="1" applyNumberFormat="1" applyFont="1" applyFill="1" applyBorder="1" applyAlignment="1" applyProtection="1">
      <protection hidden="1"/>
    </xf>
    <xf numFmtId="164" fontId="2" fillId="2" borderId="1" xfId="1" applyNumberFormat="1" applyFont="1" applyFill="1" applyBorder="1" applyAlignment="1" applyProtection="1">
      <protection hidden="1"/>
    </xf>
    <xf numFmtId="10" fontId="3" fillId="2" borderId="1" xfId="1" applyNumberFormat="1" applyFont="1" applyFill="1" applyBorder="1" applyAlignment="1" applyProtection="1">
      <protection hidden="1"/>
    </xf>
    <xf numFmtId="0" fontId="2" fillId="2" borderId="7" xfId="1" applyNumberFormat="1" applyFont="1" applyFill="1" applyBorder="1" applyAlignment="1" applyProtection="1">
      <protection hidden="1"/>
    </xf>
    <xf numFmtId="164" fontId="2" fillId="2" borderId="7" xfId="1" applyNumberFormat="1" applyFont="1" applyFill="1" applyBorder="1" applyAlignment="1" applyProtection="1">
      <protection hidden="1"/>
    </xf>
    <xf numFmtId="10" fontId="2" fillId="2" borderId="7" xfId="1" applyNumberFormat="1" applyFont="1" applyFill="1" applyBorder="1" applyAlignment="1" applyProtection="1">
      <protection hidden="1"/>
    </xf>
    <xf numFmtId="10" fontId="2" fillId="2" borderId="1" xfId="1" applyNumberFormat="1" applyFont="1" applyFill="1" applyBorder="1" applyAlignment="1" applyProtection="1">
      <protection hidden="1"/>
    </xf>
    <xf numFmtId="164" fontId="3" fillId="2" borderId="2" xfId="1" applyNumberFormat="1" applyFont="1" applyFill="1" applyBorder="1" applyAlignment="1" applyProtection="1">
      <protection hidden="1"/>
    </xf>
    <xf numFmtId="164" fontId="3" fillId="2" borderId="7" xfId="1" applyNumberFormat="1" applyFont="1" applyFill="1" applyBorder="1" applyAlignment="1" applyProtection="1">
      <protection hidden="1"/>
    </xf>
    <xf numFmtId="0" fontId="3" fillId="2" borderId="2" xfId="1" applyNumberFormat="1" applyFont="1" applyFill="1" applyBorder="1" applyAlignment="1" applyProtection="1">
      <protection hidden="1"/>
    </xf>
    <xf numFmtId="0" fontId="2" fillId="2" borderId="3" xfId="1" applyNumberFormat="1" applyFont="1" applyFill="1" applyBorder="1" applyAlignment="1" applyProtection="1">
      <protection hidden="1"/>
    </xf>
    <xf numFmtId="0" fontId="1" fillId="2" borderId="5" xfId="1" applyFill="1" applyBorder="1" applyProtection="1">
      <protection hidden="1"/>
    </xf>
    <xf numFmtId="0" fontId="1" fillId="2" borderId="3" xfId="1" applyFill="1" applyBorder="1" applyProtection="1">
      <protection hidden="1"/>
    </xf>
    <xf numFmtId="0" fontId="1" fillId="2" borderId="4" xfId="1" applyFill="1" applyBorder="1" applyProtection="1">
      <protection hidden="1"/>
    </xf>
    <xf numFmtId="164" fontId="2" fillId="2" borderId="4" xfId="1" applyNumberFormat="1" applyFont="1" applyFill="1" applyBorder="1" applyAlignment="1" applyProtection="1">
      <protection hidden="1"/>
    </xf>
    <xf numFmtId="10" fontId="5" fillId="2" borderId="1" xfId="1" applyNumberFormat="1" applyFont="1" applyFill="1" applyBorder="1" applyAlignment="1" applyProtection="1">
      <protection hidden="1"/>
    </xf>
    <xf numFmtId="164" fontId="5" fillId="2" borderId="4" xfId="1" applyNumberFormat="1" applyFont="1" applyFill="1" applyBorder="1" applyAlignment="1" applyProtection="1">
      <protection hidden="1"/>
    </xf>
    <xf numFmtId="164" fontId="2" fillId="2" borderId="13" xfId="1" applyNumberFormat="1" applyFont="1" applyFill="1" applyBorder="1" applyAlignment="1" applyProtection="1">
      <protection hidden="1"/>
    </xf>
    <xf numFmtId="164" fontId="2" fillId="2" borderId="6" xfId="1" applyNumberFormat="1" applyFont="1" applyFill="1" applyBorder="1" applyAlignment="1" applyProtection="1">
      <protection hidden="1"/>
    </xf>
    <xf numFmtId="0" fontId="1" fillId="2" borderId="0" xfId="1" applyFill="1" applyBorder="1" applyProtection="1">
      <protection hidden="1"/>
    </xf>
    <xf numFmtId="0" fontId="2" fillId="2" borderId="12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showGridLines="0" tabSelected="1" workbookViewId="0">
      <selection activeCell="AM20" sqref="AL20:AM20"/>
    </sheetView>
  </sheetViews>
  <sheetFormatPr defaultColWidth="9.140625" defaultRowHeight="12.75"/>
  <cols>
    <col min="1" max="1" width="0.5703125" style="1" customWidth="1"/>
    <col min="2" max="2" width="22.7109375" style="1" customWidth="1"/>
    <col min="3" max="3" width="0" style="1" hidden="1" customWidth="1"/>
    <col min="4" max="4" width="21.42578125" style="1" customWidth="1"/>
    <col min="5" max="5" width="0" style="1" hidden="1" customWidth="1"/>
    <col min="6" max="6" width="15" style="1" customWidth="1"/>
    <col min="7" max="8" width="0" style="1" hidden="1" customWidth="1"/>
    <col min="9" max="9" width="16.5703125" style="1" customWidth="1"/>
    <col min="10" max="10" width="11.7109375" style="1" customWidth="1"/>
    <col min="11" max="11" width="9.140625" style="1" customWidth="1"/>
    <col min="12" max="12" width="16.85546875" style="1" customWidth="1"/>
    <col min="13" max="13" width="12.28515625" style="1" customWidth="1"/>
    <col min="14" max="14" width="12.5703125" style="1" customWidth="1"/>
    <col min="15" max="32" width="0" style="1" hidden="1" customWidth="1"/>
    <col min="33" max="33" width="0.140625" style="1" customWidth="1"/>
    <col min="34" max="256" width="9.140625" style="1" customWidth="1"/>
    <col min="257" max="16384" width="9.140625" style="1"/>
  </cols>
  <sheetData>
    <row r="1" spans="1:41" ht="15" customHeight="1">
      <c r="A1" s="38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1:41" ht="12.75" customHeight="1">
      <c r="A2" s="38" t="s">
        <v>20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</row>
    <row r="3" spans="1:41" ht="12.75" customHeight="1">
      <c r="A3" s="38" t="s">
        <v>19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</row>
    <row r="4" spans="1:41" ht="12.75" customHeight="1">
      <c r="A4" s="2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</row>
    <row r="5" spans="1:41" ht="24.75" customHeight="1">
      <c r="A5" s="2"/>
      <c r="B5" s="43" t="s">
        <v>18</v>
      </c>
      <c r="C5" s="36"/>
      <c r="D5" s="43" t="s">
        <v>17</v>
      </c>
      <c r="E5" s="36"/>
      <c r="F5" s="43" t="s">
        <v>16</v>
      </c>
      <c r="G5" s="34"/>
      <c r="H5" s="35"/>
      <c r="I5" s="44" t="s">
        <v>15</v>
      </c>
      <c r="J5" s="45" t="s">
        <v>14</v>
      </c>
      <c r="K5" s="46"/>
      <c r="L5" s="45" t="s">
        <v>13</v>
      </c>
      <c r="M5" s="45"/>
      <c r="N5" s="45"/>
      <c r="O5" s="34"/>
      <c r="P5" s="33"/>
      <c r="Q5" s="33"/>
      <c r="R5" s="33"/>
      <c r="S5" s="33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</row>
    <row r="6" spans="1:41" ht="22.5" customHeight="1">
      <c r="A6" s="2"/>
      <c r="B6" s="43"/>
      <c r="C6" s="32"/>
      <c r="D6" s="43"/>
      <c r="E6" s="32"/>
      <c r="F6" s="43"/>
      <c r="G6" s="30"/>
      <c r="H6" s="31"/>
      <c r="I6" s="44"/>
      <c r="J6" s="44" t="s">
        <v>12</v>
      </c>
      <c r="K6" s="44" t="s">
        <v>11</v>
      </c>
      <c r="L6" s="44" t="s">
        <v>10</v>
      </c>
      <c r="M6" s="43" t="s">
        <v>9</v>
      </c>
      <c r="N6" s="43"/>
      <c r="O6" s="30"/>
      <c r="P6" s="29"/>
      <c r="Q6" s="29"/>
      <c r="R6" s="29"/>
      <c r="S6" s="29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</row>
    <row r="7" spans="1:41" ht="32.25" customHeight="1">
      <c r="A7" s="2"/>
      <c r="B7" s="43"/>
      <c r="C7" s="32"/>
      <c r="D7" s="43"/>
      <c r="E7" s="32"/>
      <c r="F7" s="43"/>
      <c r="G7" s="30"/>
      <c r="H7" s="31"/>
      <c r="I7" s="44"/>
      <c r="J7" s="44"/>
      <c r="K7" s="44"/>
      <c r="L7" s="43"/>
      <c r="M7" s="30" t="s">
        <v>8</v>
      </c>
      <c r="N7" s="29" t="s">
        <v>7</v>
      </c>
      <c r="O7" s="29"/>
      <c r="P7" s="29"/>
      <c r="Q7" s="29"/>
      <c r="R7" s="29"/>
      <c r="S7" s="29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</row>
    <row r="8" spans="1:41" ht="12.75" customHeight="1">
      <c r="A8" s="2"/>
      <c r="B8" s="48" t="s">
        <v>22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9"/>
      <c r="U8" s="49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2"/>
      <c r="AH8" s="2"/>
      <c r="AI8" s="2"/>
      <c r="AJ8" s="2"/>
      <c r="AK8" s="2"/>
      <c r="AL8" s="2"/>
      <c r="AM8" s="2"/>
      <c r="AN8" s="2"/>
      <c r="AO8" s="2"/>
    </row>
    <row r="9" spans="1:41" ht="409.6" hidden="1" customHeight="1">
      <c r="A9" s="2"/>
      <c r="B9" s="51"/>
      <c r="C9" s="52"/>
      <c r="D9" s="52"/>
      <c r="E9" s="52"/>
      <c r="F9" s="52"/>
      <c r="G9" s="52"/>
      <c r="H9" s="52"/>
      <c r="I9" s="52"/>
      <c r="J9" s="53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3" t="s">
        <v>3</v>
      </c>
      <c r="AB9" s="53"/>
      <c r="AC9" s="53"/>
      <c r="AD9" s="53"/>
      <c r="AE9" s="53"/>
      <c r="AF9" s="53"/>
      <c r="AG9" s="23"/>
      <c r="AH9" s="2"/>
      <c r="AI9" s="2"/>
      <c r="AJ9" s="2"/>
      <c r="AK9" s="2"/>
      <c r="AL9" s="2"/>
      <c r="AM9" s="2"/>
      <c r="AN9" s="2"/>
      <c r="AO9" s="2"/>
    </row>
    <row r="10" spans="1:41" ht="12.75" customHeight="1">
      <c r="A10" s="18"/>
      <c r="B10" s="54" t="s">
        <v>23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28"/>
      <c r="AH10" s="2"/>
      <c r="AI10" s="2"/>
      <c r="AJ10" s="2"/>
      <c r="AK10" s="2"/>
      <c r="AL10" s="2"/>
      <c r="AM10" s="2"/>
      <c r="AN10" s="2"/>
      <c r="AO10" s="2"/>
    </row>
    <row r="11" spans="1:41" ht="12.75" customHeight="1">
      <c r="A11" s="18"/>
      <c r="B11" s="55"/>
      <c r="C11" s="55"/>
      <c r="D11" s="55"/>
      <c r="E11" s="55"/>
      <c r="F11" s="56">
        <v>10101</v>
      </c>
      <c r="G11" s="55"/>
      <c r="H11" s="57"/>
      <c r="I11" s="58">
        <v>559021740</v>
      </c>
      <c r="J11" s="59">
        <v>125001746.76000001</v>
      </c>
      <c r="K11" s="60">
        <v>0.22359999999999999</v>
      </c>
      <c r="L11" s="58">
        <v>127288962</v>
      </c>
      <c r="M11" s="58">
        <v>125001746.76000001</v>
      </c>
      <c r="N11" s="60">
        <v>0.98199999999999998</v>
      </c>
      <c r="O11" s="58">
        <v>39953754</v>
      </c>
      <c r="P11" s="58">
        <v>42446254</v>
      </c>
      <c r="Q11" s="58">
        <v>44888954</v>
      </c>
      <c r="R11" s="58">
        <v>52244654</v>
      </c>
      <c r="S11" s="58">
        <v>36454354</v>
      </c>
      <c r="T11" s="58">
        <v>40878654</v>
      </c>
      <c r="U11" s="58">
        <v>49705154</v>
      </c>
      <c r="V11" s="58">
        <v>39064154</v>
      </c>
      <c r="W11" s="58">
        <v>40641854</v>
      </c>
      <c r="X11" s="58">
        <v>54493554</v>
      </c>
      <c r="Y11" s="58">
        <v>52955954</v>
      </c>
      <c r="Z11" s="58">
        <v>65294446</v>
      </c>
      <c r="AA11" s="55"/>
      <c r="AB11" s="55"/>
      <c r="AC11" s="55" t="s">
        <v>2</v>
      </c>
      <c r="AD11" s="55"/>
      <c r="AE11" s="55"/>
      <c r="AF11" s="55"/>
      <c r="AG11" s="28"/>
      <c r="AH11" s="2"/>
      <c r="AI11" s="2"/>
      <c r="AJ11" s="2"/>
      <c r="AK11" s="2"/>
      <c r="AL11" s="2"/>
      <c r="AM11" s="2"/>
      <c r="AN11" s="2"/>
      <c r="AO11" s="2"/>
    </row>
    <row r="12" spans="1:41" ht="12.75" customHeight="1">
      <c r="A12" s="18"/>
      <c r="B12" s="55"/>
      <c r="C12" s="55"/>
      <c r="D12" s="55"/>
      <c r="E12" s="55"/>
      <c r="F12" s="56">
        <v>10301</v>
      </c>
      <c r="G12" s="55"/>
      <c r="H12" s="57"/>
      <c r="I12" s="58">
        <v>59404413.810000002</v>
      </c>
      <c r="J12" s="59">
        <v>19420500.760000002</v>
      </c>
      <c r="K12" s="60">
        <v>0.32690000000000002</v>
      </c>
      <c r="L12" s="58">
        <v>20882453.809999999</v>
      </c>
      <c r="M12" s="58">
        <v>19420500.760000002</v>
      </c>
      <c r="N12" s="60">
        <v>0.93</v>
      </c>
      <c r="O12" s="58">
        <v>5671060</v>
      </c>
      <c r="P12" s="58">
        <v>6033760</v>
      </c>
      <c r="Q12" s="58">
        <v>9177633.8100000005</v>
      </c>
      <c r="R12" s="58">
        <v>6103500</v>
      </c>
      <c r="S12" s="58">
        <v>5677760</v>
      </c>
      <c r="T12" s="58">
        <v>5755860</v>
      </c>
      <c r="U12" s="58">
        <v>5473860</v>
      </c>
      <c r="V12" s="58">
        <v>4627860</v>
      </c>
      <c r="W12" s="58">
        <v>4573860</v>
      </c>
      <c r="X12" s="58">
        <v>2225984</v>
      </c>
      <c r="Y12" s="58">
        <v>1964760</v>
      </c>
      <c r="Z12" s="58">
        <v>2118516</v>
      </c>
      <c r="AA12" s="55"/>
      <c r="AB12" s="55"/>
      <c r="AC12" s="55" t="s">
        <v>2</v>
      </c>
      <c r="AD12" s="55"/>
      <c r="AE12" s="55"/>
      <c r="AF12" s="55"/>
      <c r="AG12" s="28"/>
      <c r="AH12" s="2"/>
      <c r="AI12" s="2"/>
      <c r="AJ12" s="2"/>
      <c r="AK12" s="2"/>
      <c r="AL12" s="2"/>
      <c r="AM12" s="2"/>
      <c r="AN12" s="2"/>
      <c r="AO12" s="2"/>
    </row>
    <row r="13" spans="1:41" ht="12.75" customHeight="1">
      <c r="A13" s="18"/>
      <c r="B13" s="55"/>
      <c r="C13" s="55"/>
      <c r="D13" s="55"/>
      <c r="E13" s="55"/>
      <c r="F13" s="56">
        <v>10306</v>
      </c>
      <c r="G13" s="55"/>
      <c r="H13" s="57"/>
      <c r="I13" s="58">
        <v>1108185010.05</v>
      </c>
      <c r="J13" s="59">
        <v>136745746.44</v>
      </c>
      <c r="K13" s="60">
        <v>0.1234</v>
      </c>
      <c r="L13" s="58">
        <v>152458003.38999999</v>
      </c>
      <c r="M13" s="58">
        <v>136745746.44</v>
      </c>
      <c r="N13" s="60">
        <v>0.89690000000000003</v>
      </c>
      <c r="O13" s="58">
        <v>28822806.600000001</v>
      </c>
      <c r="P13" s="58">
        <v>37200507.789999999</v>
      </c>
      <c r="Q13" s="58">
        <v>86434689</v>
      </c>
      <c r="R13" s="58">
        <v>53712870</v>
      </c>
      <c r="S13" s="58">
        <v>50463603</v>
      </c>
      <c r="T13" s="58">
        <v>72673496.409999996</v>
      </c>
      <c r="U13" s="58">
        <v>97384219</v>
      </c>
      <c r="V13" s="58">
        <v>128313059.76000001</v>
      </c>
      <c r="W13" s="58">
        <v>120958583.88</v>
      </c>
      <c r="X13" s="58">
        <v>290971767</v>
      </c>
      <c r="Y13" s="58">
        <v>110924657</v>
      </c>
      <c r="Z13" s="58">
        <v>30324750.609999999</v>
      </c>
      <c r="AA13" s="55"/>
      <c r="AB13" s="55"/>
      <c r="AC13" s="55" t="s">
        <v>2</v>
      </c>
      <c r="AD13" s="55"/>
      <c r="AE13" s="55"/>
      <c r="AF13" s="55"/>
      <c r="AG13" s="28"/>
      <c r="AH13" s="2"/>
      <c r="AI13" s="2"/>
      <c r="AJ13" s="2"/>
      <c r="AK13" s="2"/>
      <c r="AL13" s="2"/>
      <c r="AM13" s="2"/>
      <c r="AN13" s="2"/>
      <c r="AO13" s="2"/>
    </row>
    <row r="14" spans="1:41" ht="12.75" customHeight="1">
      <c r="A14" s="18"/>
      <c r="B14" s="55"/>
      <c r="C14" s="55"/>
      <c r="D14" s="55"/>
      <c r="E14" s="55"/>
      <c r="F14" s="56">
        <v>10311</v>
      </c>
      <c r="G14" s="55"/>
      <c r="H14" s="57"/>
      <c r="I14" s="58">
        <v>0</v>
      </c>
      <c r="J14" s="59">
        <v>-20</v>
      </c>
      <c r="K14" s="60">
        <v>0</v>
      </c>
      <c r="L14" s="58">
        <v>0</v>
      </c>
      <c r="M14" s="58">
        <v>-20</v>
      </c>
      <c r="N14" s="60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5"/>
      <c r="AB14" s="55"/>
      <c r="AC14" s="55" t="s">
        <v>2</v>
      </c>
      <c r="AD14" s="55"/>
      <c r="AE14" s="55"/>
      <c r="AF14" s="55"/>
      <c r="AG14" s="28"/>
      <c r="AH14" s="2"/>
      <c r="AI14" s="2"/>
      <c r="AJ14" s="2"/>
      <c r="AK14" s="2"/>
      <c r="AL14" s="2"/>
      <c r="AM14" s="2"/>
      <c r="AN14" s="2"/>
      <c r="AO14" s="2"/>
    </row>
    <row r="15" spans="1:41" ht="12.75" customHeight="1">
      <c r="A15" s="18"/>
      <c r="B15" s="55"/>
      <c r="C15" s="55"/>
      <c r="D15" s="55"/>
      <c r="E15" s="55"/>
      <c r="F15" s="56">
        <v>10312</v>
      </c>
      <c r="G15" s="55"/>
      <c r="H15" s="57"/>
      <c r="I15" s="58">
        <v>0</v>
      </c>
      <c r="J15" s="59">
        <v>-548341.41</v>
      </c>
      <c r="K15" s="60">
        <v>0</v>
      </c>
      <c r="L15" s="58">
        <v>0</v>
      </c>
      <c r="M15" s="58">
        <v>-548341.41</v>
      </c>
      <c r="N15" s="60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5"/>
      <c r="AB15" s="55"/>
      <c r="AC15" s="55" t="s">
        <v>2</v>
      </c>
      <c r="AD15" s="55"/>
      <c r="AE15" s="55"/>
      <c r="AF15" s="55"/>
      <c r="AG15" s="28"/>
      <c r="AH15" s="2"/>
      <c r="AI15" s="2"/>
      <c r="AJ15" s="2"/>
      <c r="AK15" s="2"/>
      <c r="AL15" s="2"/>
      <c r="AM15" s="2"/>
      <c r="AN15" s="2"/>
      <c r="AO15" s="2"/>
    </row>
    <row r="16" spans="1:41" ht="12.75" customHeight="1">
      <c r="A16" s="18"/>
      <c r="B16" s="54" t="s">
        <v>6</v>
      </c>
      <c r="C16" s="54"/>
      <c r="D16" s="54"/>
      <c r="E16" s="54"/>
      <c r="F16" s="54"/>
      <c r="G16" s="54"/>
      <c r="H16" s="61"/>
      <c r="I16" s="62">
        <v>1726611163.8599999</v>
      </c>
      <c r="J16" s="62">
        <v>280619632.55000001</v>
      </c>
      <c r="K16" s="63">
        <v>0.16253000000000001</v>
      </c>
      <c r="L16" s="62">
        <v>300629419.19999999</v>
      </c>
      <c r="M16" s="62">
        <v>280619632.55000001</v>
      </c>
      <c r="N16" s="64">
        <v>0.93344000000000005</v>
      </c>
      <c r="O16" s="65">
        <v>74447620.599999994</v>
      </c>
      <c r="P16" s="58">
        <v>85680521.790000007</v>
      </c>
      <c r="Q16" s="58">
        <v>140501276.81</v>
      </c>
      <c r="R16" s="58">
        <v>112061024</v>
      </c>
      <c r="S16" s="58">
        <v>92595717</v>
      </c>
      <c r="T16" s="58">
        <v>119308010.41</v>
      </c>
      <c r="U16" s="58">
        <v>152563233</v>
      </c>
      <c r="V16" s="58">
        <v>172005073.75999999</v>
      </c>
      <c r="W16" s="58">
        <v>166174297.88</v>
      </c>
      <c r="X16" s="58">
        <v>347691305</v>
      </c>
      <c r="Y16" s="58">
        <v>165845371</v>
      </c>
      <c r="Z16" s="66">
        <v>97737712.609999999</v>
      </c>
      <c r="AA16" s="54"/>
      <c r="AB16" s="54"/>
      <c r="AC16" s="54"/>
      <c r="AD16" s="67">
        <v>0</v>
      </c>
      <c r="AE16" s="55">
        <v>0</v>
      </c>
      <c r="AF16" s="55">
        <v>0</v>
      </c>
      <c r="AG16" s="28"/>
      <c r="AH16" s="2"/>
      <c r="AI16" s="2"/>
      <c r="AJ16" s="2"/>
      <c r="AK16" s="2"/>
      <c r="AL16" s="2"/>
      <c r="AM16" s="2"/>
      <c r="AN16" s="2"/>
      <c r="AO16" s="2"/>
    </row>
    <row r="17" spans="1:41" ht="12.75" customHeight="1">
      <c r="A17" s="18"/>
      <c r="B17" s="54" t="s">
        <v>24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28"/>
      <c r="AH17" s="2"/>
      <c r="AI17" s="2"/>
      <c r="AJ17" s="2"/>
      <c r="AK17" s="2"/>
      <c r="AL17" s="2"/>
      <c r="AM17" s="2"/>
      <c r="AN17" s="2"/>
      <c r="AO17" s="2"/>
    </row>
    <row r="18" spans="1:41" ht="12.75" customHeight="1">
      <c r="A18" s="18"/>
      <c r="B18" s="55"/>
      <c r="C18" s="55"/>
      <c r="D18" s="55"/>
      <c r="E18" s="55"/>
      <c r="F18" s="56"/>
      <c r="G18" s="55"/>
      <c r="H18" s="57"/>
      <c r="I18" s="58">
        <v>40000000</v>
      </c>
      <c r="J18" s="59">
        <v>18147363.199999999</v>
      </c>
      <c r="K18" s="60">
        <f>J18/I18</f>
        <v>0.45368407999999999</v>
      </c>
      <c r="L18" s="58">
        <v>0</v>
      </c>
      <c r="M18" s="58">
        <v>18147363.199999999</v>
      </c>
      <c r="N18" s="60" t="e">
        <f>M18/L18</f>
        <v>#DIV/0!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  <c r="AA18" s="55"/>
      <c r="AB18" s="55"/>
      <c r="AC18" s="55" t="s">
        <v>2</v>
      </c>
      <c r="AD18" s="55"/>
      <c r="AE18" s="55"/>
      <c r="AF18" s="55"/>
      <c r="AG18" s="28"/>
      <c r="AH18" s="2"/>
      <c r="AI18" s="2"/>
      <c r="AJ18" s="2"/>
      <c r="AK18" s="2"/>
      <c r="AL18" s="2"/>
      <c r="AM18" s="2"/>
      <c r="AN18" s="2"/>
      <c r="AO18" s="2"/>
    </row>
    <row r="19" spans="1:41" ht="12.75" customHeight="1">
      <c r="A19" s="18"/>
      <c r="B19" s="54" t="s">
        <v>6</v>
      </c>
      <c r="C19" s="54"/>
      <c r="D19" s="54"/>
      <c r="E19" s="54"/>
      <c r="F19" s="54"/>
      <c r="G19" s="54"/>
      <c r="H19" s="61"/>
      <c r="I19" s="62">
        <f>I18</f>
        <v>40000000</v>
      </c>
      <c r="J19" s="62">
        <f t="shared" ref="J19:M19" si="0">J18</f>
        <v>18147363.199999999</v>
      </c>
      <c r="K19" s="60">
        <f t="shared" ref="K19:K20" si="1">J19/I19</f>
        <v>0.45368407999999999</v>
      </c>
      <c r="L19" s="62">
        <f t="shared" si="0"/>
        <v>0</v>
      </c>
      <c r="M19" s="62">
        <f t="shared" si="0"/>
        <v>18147363.199999999</v>
      </c>
      <c r="N19" s="60" t="e">
        <f t="shared" ref="N19:N20" si="2">M19/L19</f>
        <v>#DIV/0!</v>
      </c>
      <c r="O19" s="65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66">
        <v>0</v>
      </c>
      <c r="AA19" s="54"/>
      <c r="AB19" s="54"/>
      <c r="AC19" s="54"/>
      <c r="AD19" s="67">
        <v>0</v>
      </c>
      <c r="AE19" s="55">
        <v>0</v>
      </c>
      <c r="AF19" s="55">
        <v>0</v>
      </c>
      <c r="AG19" s="28"/>
      <c r="AH19" s="2"/>
      <c r="AI19" s="2"/>
      <c r="AJ19" s="2"/>
      <c r="AK19" s="2"/>
      <c r="AL19" s="2"/>
      <c r="AM19" s="2"/>
      <c r="AN19" s="2"/>
      <c r="AO19" s="2"/>
    </row>
    <row r="20" spans="1:41" ht="12.75" customHeight="1">
      <c r="A20" s="2"/>
      <c r="B20" s="68" t="s">
        <v>5</v>
      </c>
      <c r="C20" s="69"/>
      <c r="D20" s="70"/>
      <c r="E20" s="70"/>
      <c r="F20" s="70"/>
      <c r="G20" s="70"/>
      <c r="H20" s="71"/>
      <c r="I20" s="72">
        <f>I16+I19</f>
        <v>1766611163.8599999</v>
      </c>
      <c r="J20" s="72">
        <f t="shared" ref="J20:M20" si="3">J16+J19</f>
        <v>298766995.75</v>
      </c>
      <c r="K20" s="73">
        <f t="shared" si="1"/>
        <v>0.16911870696956416</v>
      </c>
      <c r="L20" s="74">
        <f t="shared" si="3"/>
        <v>300629419.19999999</v>
      </c>
      <c r="M20" s="74">
        <f t="shared" si="3"/>
        <v>298766995.75</v>
      </c>
      <c r="N20" s="73">
        <f t="shared" si="2"/>
        <v>0.99380491950868932</v>
      </c>
      <c r="O20" s="75">
        <v>74447620.599999994</v>
      </c>
      <c r="P20" s="62">
        <v>85680521.790000007</v>
      </c>
      <c r="Q20" s="62">
        <v>140501276.81</v>
      </c>
      <c r="R20" s="62">
        <v>112061024</v>
      </c>
      <c r="S20" s="62">
        <v>92595717</v>
      </c>
      <c r="T20" s="62">
        <v>119308010.41</v>
      </c>
      <c r="U20" s="62">
        <v>152563233</v>
      </c>
      <c r="V20" s="62">
        <v>172005073.75999999</v>
      </c>
      <c r="W20" s="62">
        <v>166174297.88</v>
      </c>
      <c r="X20" s="62">
        <v>347691305</v>
      </c>
      <c r="Y20" s="62">
        <v>165845371</v>
      </c>
      <c r="Z20" s="62">
        <v>97737712.609999999</v>
      </c>
      <c r="AA20" s="72">
        <v>0</v>
      </c>
      <c r="AB20" s="72">
        <v>0</v>
      </c>
      <c r="AC20" s="72">
        <v>0</v>
      </c>
      <c r="AD20" s="76">
        <v>0</v>
      </c>
      <c r="AE20" s="76">
        <v>0</v>
      </c>
      <c r="AF20" s="76">
        <v>0</v>
      </c>
      <c r="AG20" s="27"/>
      <c r="AH20" s="2"/>
      <c r="AI20" s="2"/>
      <c r="AJ20" s="2"/>
      <c r="AK20" s="2"/>
      <c r="AL20" s="2"/>
      <c r="AM20" s="2"/>
      <c r="AN20" s="2"/>
      <c r="AO20" s="2"/>
    </row>
    <row r="21" spans="1:41" ht="12.75" customHeight="1">
      <c r="A21" s="2"/>
      <c r="B21" s="50"/>
      <c r="C21" s="50"/>
      <c r="D21" s="77"/>
      <c r="E21" s="77"/>
      <c r="F21" s="77"/>
      <c r="G21" s="77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77"/>
      <c r="W21" s="77"/>
      <c r="X21" s="77"/>
      <c r="Y21" s="77"/>
      <c r="Z21" s="50"/>
      <c r="AA21" s="50"/>
      <c r="AB21" s="50"/>
      <c r="AC21" s="50"/>
      <c r="AD21" s="50"/>
      <c r="AE21" s="50"/>
      <c r="AF21" s="50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15" customHeight="1">
      <c r="A22" s="2"/>
      <c r="B22" s="78" t="s">
        <v>25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7"/>
      <c r="W22" s="77"/>
      <c r="X22" s="77"/>
      <c r="Y22" s="77"/>
      <c r="Z22" s="50"/>
      <c r="AA22" s="50"/>
      <c r="AB22" s="50"/>
      <c r="AC22" s="50"/>
      <c r="AD22" s="50"/>
      <c r="AE22" s="50"/>
      <c r="AF22" s="50"/>
      <c r="AG22" s="2"/>
    </row>
    <row r="23" spans="1:41" ht="409.6" hidden="1" customHeight="1">
      <c r="A23" s="2"/>
      <c r="B23" s="26"/>
      <c r="C23" s="25"/>
      <c r="D23" s="25"/>
      <c r="E23" s="25"/>
      <c r="F23" s="25"/>
      <c r="G23" s="25"/>
      <c r="H23" s="25"/>
      <c r="I23" s="25"/>
      <c r="J23" s="24" t="s">
        <v>4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4" t="s">
        <v>3</v>
      </c>
      <c r="AB23" s="24"/>
      <c r="AC23" s="24"/>
      <c r="AD23" s="24"/>
      <c r="AE23" s="24"/>
      <c r="AF23" s="24"/>
      <c r="AG23" s="23"/>
    </row>
    <row r="24" spans="1:41" ht="12.75" customHeight="1">
      <c r="A24" s="18"/>
      <c r="B24" s="41" t="s">
        <v>26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11"/>
    </row>
    <row r="25" spans="1:41" ht="12.75" customHeight="1">
      <c r="A25" s="18"/>
      <c r="B25" s="19"/>
      <c r="C25" s="19"/>
      <c r="D25" s="19"/>
      <c r="E25" s="19"/>
      <c r="F25" s="22">
        <v>10101</v>
      </c>
      <c r="G25" s="19"/>
      <c r="H25" s="21"/>
      <c r="I25" s="12">
        <v>614383807.08000004</v>
      </c>
      <c r="J25" s="4">
        <v>106781421.34</v>
      </c>
      <c r="K25" s="20">
        <v>0.17380000000000001</v>
      </c>
      <c r="L25" s="12">
        <v>127172991.48</v>
      </c>
      <c r="M25" s="12">
        <v>106781421.34</v>
      </c>
      <c r="N25" s="20">
        <v>0.8397</v>
      </c>
      <c r="O25" s="12">
        <v>17841193.5</v>
      </c>
      <c r="P25" s="12">
        <v>45269708.060000002</v>
      </c>
      <c r="Q25" s="12">
        <v>64062089.920000002</v>
      </c>
      <c r="R25" s="12">
        <v>57282197.020000003</v>
      </c>
      <c r="S25" s="12">
        <v>44588412.5</v>
      </c>
      <c r="T25" s="12">
        <v>47951224.369999997</v>
      </c>
      <c r="U25" s="12">
        <v>50439829.340000004</v>
      </c>
      <c r="V25" s="12">
        <v>112160928.98999999</v>
      </c>
      <c r="W25" s="12">
        <v>37773923.100000001</v>
      </c>
      <c r="X25" s="12">
        <v>44608376.090000004</v>
      </c>
      <c r="Y25" s="12">
        <v>49142981.630000003</v>
      </c>
      <c r="Z25" s="12">
        <v>43262942.560000002</v>
      </c>
      <c r="AA25" s="19"/>
      <c r="AB25" s="19"/>
      <c r="AC25" s="19" t="s">
        <v>2</v>
      </c>
      <c r="AD25" s="12">
        <v>0</v>
      </c>
      <c r="AE25" s="12">
        <v>108040590.58</v>
      </c>
      <c r="AF25" s="12">
        <v>106781421.34</v>
      </c>
      <c r="AG25" s="11"/>
    </row>
    <row r="26" spans="1:41" ht="12.75" customHeight="1">
      <c r="A26" s="18"/>
      <c r="B26" s="19"/>
      <c r="C26" s="19"/>
      <c r="D26" s="19"/>
      <c r="E26" s="19"/>
      <c r="F26" s="22">
        <v>10111</v>
      </c>
      <c r="G26" s="19"/>
      <c r="H26" s="21"/>
      <c r="I26" s="12">
        <v>14850253.68</v>
      </c>
      <c r="J26" s="4">
        <v>0</v>
      </c>
      <c r="K26" s="20">
        <v>0</v>
      </c>
      <c r="L26" s="12">
        <v>165569.68</v>
      </c>
      <c r="M26" s="12">
        <v>0</v>
      </c>
      <c r="N26" s="20">
        <v>0</v>
      </c>
      <c r="O26" s="12">
        <v>0</v>
      </c>
      <c r="P26" s="12">
        <v>0</v>
      </c>
      <c r="Q26" s="12">
        <v>165569.68</v>
      </c>
      <c r="R26" s="12">
        <v>0</v>
      </c>
      <c r="S26" s="12">
        <v>0</v>
      </c>
      <c r="T26" s="12">
        <v>0</v>
      </c>
      <c r="U26" s="12">
        <v>300000</v>
      </c>
      <c r="V26" s="12">
        <v>1921020</v>
      </c>
      <c r="W26" s="12">
        <v>12463664</v>
      </c>
      <c r="X26" s="12">
        <v>0</v>
      </c>
      <c r="Y26" s="12">
        <v>0</v>
      </c>
      <c r="Z26" s="12">
        <v>0</v>
      </c>
      <c r="AA26" s="19"/>
      <c r="AB26" s="19"/>
      <c r="AC26" s="19" t="s">
        <v>2</v>
      </c>
      <c r="AD26" s="12">
        <v>0</v>
      </c>
      <c r="AE26" s="12">
        <v>0</v>
      </c>
      <c r="AF26" s="12">
        <v>0</v>
      </c>
      <c r="AG26" s="11"/>
    </row>
    <row r="27" spans="1:41" ht="12.75" customHeight="1">
      <c r="A27" s="18"/>
      <c r="B27" s="19"/>
      <c r="C27" s="19"/>
      <c r="D27" s="19"/>
      <c r="E27" s="19"/>
      <c r="F27" s="22">
        <v>10112</v>
      </c>
      <c r="G27" s="19"/>
      <c r="H27" s="21"/>
      <c r="I27" s="12">
        <v>16365364.300000001</v>
      </c>
      <c r="J27" s="4">
        <v>38881.879999999997</v>
      </c>
      <c r="K27" s="20">
        <v>2.3999999999999998E-3</v>
      </c>
      <c r="L27" s="12">
        <v>736402.32</v>
      </c>
      <c r="M27" s="12">
        <v>38881.879999999997</v>
      </c>
      <c r="N27" s="20">
        <v>5.28E-2</v>
      </c>
      <c r="O27" s="12">
        <v>0</v>
      </c>
      <c r="P27" s="12">
        <v>0</v>
      </c>
      <c r="Q27" s="12">
        <v>736402.32</v>
      </c>
      <c r="R27" s="12">
        <v>772601.61</v>
      </c>
      <c r="S27" s="12">
        <v>1673568.99</v>
      </c>
      <c r="T27" s="12">
        <v>1448250</v>
      </c>
      <c r="U27" s="12">
        <v>3189813.21</v>
      </c>
      <c r="V27" s="12">
        <v>3139312.16</v>
      </c>
      <c r="W27" s="12">
        <v>1940531</v>
      </c>
      <c r="X27" s="12">
        <v>1448250</v>
      </c>
      <c r="Y27" s="12">
        <v>1048250</v>
      </c>
      <c r="Z27" s="12">
        <v>968385.01</v>
      </c>
      <c r="AA27" s="19"/>
      <c r="AB27" s="19"/>
      <c r="AC27" s="19" t="s">
        <v>2</v>
      </c>
      <c r="AD27" s="12">
        <v>0</v>
      </c>
      <c r="AE27" s="12">
        <v>377751.32</v>
      </c>
      <c r="AF27" s="12">
        <v>38881.879999999997</v>
      </c>
      <c r="AG27" s="11"/>
    </row>
    <row r="28" spans="1:41" ht="12.75" customHeight="1">
      <c r="A28" s="18"/>
      <c r="B28" s="19"/>
      <c r="C28" s="19"/>
      <c r="D28" s="19"/>
      <c r="E28" s="19"/>
      <c r="F28" s="22">
        <v>10301</v>
      </c>
      <c r="G28" s="19"/>
      <c r="H28" s="21"/>
      <c r="I28" s="12">
        <v>59418750.759999998</v>
      </c>
      <c r="J28" s="4">
        <v>19126364.690000001</v>
      </c>
      <c r="K28" s="20">
        <v>0.32190000000000002</v>
      </c>
      <c r="L28" s="12">
        <v>20715140.760000002</v>
      </c>
      <c r="M28" s="12">
        <v>19126364.690000001</v>
      </c>
      <c r="N28" s="20">
        <v>0.92330000000000001</v>
      </c>
      <c r="O28" s="12">
        <v>4750367.22</v>
      </c>
      <c r="P28" s="12">
        <v>8849890.2899999991</v>
      </c>
      <c r="Q28" s="12">
        <v>7114883.25</v>
      </c>
      <c r="R28" s="12">
        <v>6541200</v>
      </c>
      <c r="S28" s="12">
        <v>5677760</v>
      </c>
      <c r="T28" s="12">
        <v>5755860</v>
      </c>
      <c r="U28" s="12">
        <v>5473860</v>
      </c>
      <c r="V28" s="12">
        <v>4627860</v>
      </c>
      <c r="W28" s="12">
        <v>4573860</v>
      </c>
      <c r="X28" s="12">
        <v>2225984</v>
      </c>
      <c r="Y28" s="12">
        <v>1964770</v>
      </c>
      <c r="Z28" s="12">
        <v>1862456</v>
      </c>
      <c r="AA28" s="19"/>
      <c r="AB28" s="19"/>
      <c r="AC28" s="19" t="s">
        <v>2</v>
      </c>
      <c r="AD28" s="12">
        <v>0</v>
      </c>
      <c r="AE28" s="12">
        <v>19420500.760000002</v>
      </c>
      <c r="AF28" s="12">
        <v>19126364.690000001</v>
      </c>
      <c r="AG28" s="11"/>
    </row>
    <row r="29" spans="1:41" ht="12.75" customHeight="1">
      <c r="A29" s="18"/>
      <c r="B29" s="19"/>
      <c r="C29" s="19"/>
      <c r="D29" s="19"/>
      <c r="E29" s="19"/>
      <c r="F29" s="22">
        <v>10306</v>
      </c>
      <c r="G29" s="19"/>
      <c r="H29" s="21"/>
      <c r="I29" s="12">
        <v>1107702289.77</v>
      </c>
      <c r="J29" s="4">
        <v>94391241</v>
      </c>
      <c r="K29" s="20">
        <v>8.5199999999999998E-2</v>
      </c>
      <c r="L29" s="12">
        <v>160737493.22999999</v>
      </c>
      <c r="M29" s="12">
        <v>94391241</v>
      </c>
      <c r="N29" s="20">
        <v>0.58720000000000006</v>
      </c>
      <c r="O29" s="12">
        <v>25375789.670000002</v>
      </c>
      <c r="P29" s="12">
        <v>34144354.909999996</v>
      </c>
      <c r="Q29" s="12">
        <v>101217348.65000001</v>
      </c>
      <c r="R29" s="12">
        <v>45186155.020000003</v>
      </c>
      <c r="S29" s="12">
        <v>60187458.399999999</v>
      </c>
      <c r="T29" s="12">
        <v>68666561.400000006</v>
      </c>
      <c r="U29" s="12">
        <v>82555343.870000005</v>
      </c>
      <c r="V29" s="12">
        <v>120345453.95</v>
      </c>
      <c r="W29" s="12">
        <v>286907540.27999997</v>
      </c>
      <c r="X29" s="12">
        <v>142257737.40000001</v>
      </c>
      <c r="Y29" s="12">
        <v>110826779.55</v>
      </c>
      <c r="Z29" s="12">
        <v>30031766.670000002</v>
      </c>
      <c r="AA29" s="19"/>
      <c r="AB29" s="19"/>
      <c r="AC29" s="19" t="s">
        <v>2</v>
      </c>
      <c r="AD29" s="12">
        <v>0</v>
      </c>
      <c r="AE29" s="12">
        <v>95043443.989999995</v>
      </c>
      <c r="AF29" s="12">
        <v>94391241</v>
      </c>
      <c r="AG29" s="11"/>
    </row>
    <row r="30" spans="1:41" ht="12.75" customHeight="1">
      <c r="A30" s="18"/>
      <c r="B30" s="19"/>
      <c r="C30" s="19"/>
      <c r="D30" s="19"/>
      <c r="E30" s="19"/>
      <c r="F30" s="22">
        <v>10312</v>
      </c>
      <c r="G30" s="19"/>
      <c r="H30" s="21"/>
      <c r="I30" s="12">
        <v>14554522.4</v>
      </c>
      <c r="J30" s="4">
        <v>738755.53</v>
      </c>
      <c r="K30" s="20">
        <v>5.0799999999999998E-2</v>
      </c>
      <c r="L30" s="12">
        <v>13903883.970000001</v>
      </c>
      <c r="M30" s="12">
        <v>738755.53</v>
      </c>
      <c r="N30" s="20">
        <v>5.3100000000000001E-2</v>
      </c>
      <c r="O30" s="12">
        <v>0</v>
      </c>
      <c r="P30" s="12">
        <v>0</v>
      </c>
      <c r="Q30" s="12">
        <v>13903883.970000001</v>
      </c>
      <c r="R30" s="12">
        <v>650638.43000000005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9"/>
      <c r="AB30" s="19"/>
      <c r="AC30" s="19" t="s">
        <v>2</v>
      </c>
      <c r="AD30" s="12">
        <v>0</v>
      </c>
      <c r="AE30" s="12">
        <v>13903883.970000001</v>
      </c>
      <c r="AF30" s="12">
        <v>738755.53</v>
      </c>
      <c r="AG30" s="11"/>
    </row>
    <row r="31" spans="1:41" ht="12.75" customHeight="1">
      <c r="A31" s="18"/>
      <c r="B31" s="41" t="s">
        <v>1</v>
      </c>
      <c r="C31" s="41"/>
      <c r="D31" s="41"/>
      <c r="E31" s="41"/>
      <c r="F31" s="41"/>
      <c r="G31" s="41"/>
      <c r="H31" s="42"/>
      <c r="I31" s="16">
        <v>1827274987.99</v>
      </c>
      <c r="J31" s="16">
        <v>221076664.44</v>
      </c>
      <c r="K31" s="17">
        <v>0.12099</v>
      </c>
      <c r="L31" s="16">
        <v>323431481.44</v>
      </c>
      <c r="M31" s="16">
        <v>221076664.44</v>
      </c>
      <c r="N31" s="15">
        <v>0.68352999999999997</v>
      </c>
      <c r="O31" s="13">
        <v>47967350.390000001</v>
      </c>
      <c r="P31" s="12">
        <v>88263953.260000005</v>
      </c>
      <c r="Q31" s="12">
        <v>187200177.78999999</v>
      </c>
      <c r="R31" s="12">
        <v>110432792.08</v>
      </c>
      <c r="S31" s="12">
        <v>112127199.89</v>
      </c>
      <c r="T31" s="12">
        <v>123821895.77</v>
      </c>
      <c r="U31" s="12">
        <v>141958846.41999999</v>
      </c>
      <c r="V31" s="12">
        <v>242194575.09999999</v>
      </c>
      <c r="W31" s="12">
        <v>343659518.38</v>
      </c>
      <c r="X31" s="12">
        <v>190540347.49000001</v>
      </c>
      <c r="Y31" s="12">
        <v>162982781.18000001</v>
      </c>
      <c r="Z31" s="14">
        <v>76125550.239999995</v>
      </c>
      <c r="AA31" s="41"/>
      <c r="AB31" s="41"/>
      <c r="AC31" s="41"/>
      <c r="AD31" s="13">
        <v>0</v>
      </c>
      <c r="AE31" s="12">
        <v>236786170.62</v>
      </c>
      <c r="AF31" s="12">
        <v>221076664.44</v>
      </c>
      <c r="AG31" s="11"/>
    </row>
    <row r="32" spans="1:41" ht="12.75" customHeight="1">
      <c r="A32" s="18"/>
      <c r="B32" s="41" t="s">
        <v>27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11"/>
    </row>
    <row r="33" spans="1:33" ht="12.75" customHeight="1">
      <c r="A33" s="18"/>
      <c r="B33" s="19"/>
      <c r="C33" s="19"/>
      <c r="D33" s="19"/>
      <c r="E33" s="19"/>
      <c r="F33" s="22">
        <v>10101</v>
      </c>
      <c r="G33" s="19"/>
      <c r="H33" s="21"/>
      <c r="I33" s="12">
        <f>-15665000-33333000</f>
        <v>-48998000</v>
      </c>
      <c r="J33" s="4">
        <v>-6498250</v>
      </c>
      <c r="K33" s="20">
        <f>J33/I33</f>
        <v>0.13262276011265767</v>
      </c>
      <c r="L33" s="12">
        <f>-277750-5942750-277750</f>
        <v>-6498250</v>
      </c>
      <c r="M33" s="12">
        <f>J33</f>
        <v>-6498250</v>
      </c>
      <c r="N33" s="20">
        <f>M33/L33</f>
        <v>1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9"/>
      <c r="AB33" s="19"/>
      <c r="AC33" s="19" t="s">
        <v>2</v>
      </c>
      <c r="AD33" s="12">
        <v>6498250</v>
      </c>
      <c r="AE33" s="12">
        <v>0</v>
      </c>
      <c r="AF33" s="12">
        <v>0</v>
      </c>
      <c r="AG33" s="11"/>
    </row>
    <row r="34" spans="1:33" ht="12.75" customHeight="1">
      <c r="A34" s="18"/>
      <c r="B34" s="41" t="s">
        <v>1</v>
      </c>
      <c r="C34" s="41"/>
      <c r="D34" s="41"/>
      <c r="E34" s="41"/>
      <c r="F34" s="41"/>
      <c r="G34" s="41"/>
      <c r="H34" s="42"/>
      <c r="I34" s="16">
        <f>I33</f>
        <v>-48998000</v>
      </c>
      <c r="J34" s="16">
        <f t="shared" ref="J34:M34" si="4">J33</f>
        <v>-6498250</v>
      </c>
      <c r="K34" s="20">
        <f t="shared" ref="K34:K35" si="5">J34/I34</f>
        <v>0.13262276011265767</v>
      </c>
      <c r="L34" s="16">
        <f t="shared" si="4"/>
        <v>-6498250</v>
      </c>
      <c r="M34" s="16">
        <f t="shared" si="4"/>
        <v>-6498250</v>
      </c>
      <c r="N34" s="20">
        <f t="shared" ref="N34:N35" si="6">M34/L34</f>
        <v>1</v>
      </c>
      <c r="O34" s="13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4">
        <v>0</v>
      </c>
      <c r="AA34" s="41"/>
      <c r="AB34" s="41"/>
      <c r="AC34" s="41"/>
      <c r="AD34" s="13">
        <v>6498250</v>
      </c>
      <c r="AE34" s="12">
        <v>0</v>
      </c>
      <c r="AF34" s="12">
        <v>0</v>
      </c>
      <c r="AG34" s="11"/>
    </row>
    <row r="35" spans="1:33" ht="12.75" customHeight="1">
      <c r="A35" s="2"/>
      <c r="B35" s="10" t="s">
        <v>0</v>
      </c>
      <c r="C35" s="9"/>
      <c r="D35" s="8"/>
      <c r="E35" s="8"/>
      <c r="F35" s="8"/>
      <c r="G35" s="8"/>
      <c r="H35" s="7"/>
      <c r="I35" s="6">
        <f>-I34+I31</f>
        <v>1876272987.99</v>
      </c>
      <c r="J35" s="6">
        <f>-J34+J31</f>
        <v>227574914.44</v>
      </c>
      <c r="K35" s="39">
        <f t="shared" si="5"/>
        <v>0.12129094001603401</v>
      </c>
      <c r="L35" s="40">
        <f>-L34+L31</f>
        <v>329929731.44</v>
      </c>
      <c r="M35" s="40">
        <f>-M34+M31</f>
        <v>227574914.44</v>
      </c>
      <c r="N35" s="39">
        <f t="shared" si="6"/>
        <v>0.68976782858196595</v>
      </c>
      <c r="O35" s="5">
        <v>47967350.390000001</v>
      </c>
      <c r="P35" s="4">
        <v>88263953.260000005</v>
      </c>
      <c r="Q35" s="4">
        <v>187200177.78999999</v>
      </c>
      <c r="R35" s="4">
        <v>110432792.08</v>
      </c>
      <c r="S35" s="4">
        <v>112127199.89</v>
      </c>
      <c r="T35" s="4">
        <v>123821895.77</v>
      </c>
      <c r="U35" s="4">
        <v>141958846.41999999</v>
      </c>
      <c r="V35" s="4">
        <v>242194575.09999999</v>
      </c>
      <c r="W35" s="4">
        <v>343659518.38</v>
      </c>
      <c r="X35" s="4">
        <v>190540347.49000001</v>
      </c>
      <c r="Y35" s="4">
        <v>162982781.18000001</v>
      </c>
      <c r="Z35" s="4">
        <v>76125550.239999995</v>
      </c>
      <c r="AA35" s="2"/>
      <c r="AB35" s="2"/>
      <c r="AC35" s="2"/>
      <c r="AD35" s="2">
        <v>6498250</v>
      </c>
      <c r="AE35" s="2">
        <v>236786170.62</v>
      </c>
      <c r="AF35" s="2">
        <v>221076664.44</v>
      </c>
      <c r="AG35" s="3"/>
    </row>
    <row r="36" spans="1:33" ht="12.75" customHeight="1">
      <c r="A36" s="2"/>
      <c r="B36" s="2"/>
      <c r="C36" s="2"/>
      <c r="D36" s="3"/>
      <c r="E36" s="3"/>
      <c r="F36" s="3"/>
      <c r="G36" s="3"/>
      <c r="H36" s="2"/>
      <c r="I36" s="47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3"/>
      <c r="W36" s="3"/>
      <c r="X36" s="3"/>
      <c r="Y36" s="3"/>
      <c r="Z36" s="2"/>
      <c r="AA36" s="2"/>
      <c r="AB36" s="2"/>
      <c r="AC36" s="2"/>
      <c r="AD36" s="2"/>
      <c r="AE36" s="2"/>
      <c r="AF36" s="2"/>
      <c r="AG36" s="2"/>
    </row>
  </sheetData>
  <mergeCells count="24">
    <mergeCell ref="AA16:AC16"/>
    <mergeCell ref="B19:H19"/>
    <mergeCell ref="AA19:AC19"/>
    <mergeCell ref="B10:AF10"/>
    <mergeCell ref="B17:AF17"/>
    <mergeCell ref="B8:U8"/>
    <mergeCell ref="B5:B7"/>
    <mergeCell ref="D5:D7"/>
    <mergeCell ref="B22:U22"/>
    <mergeCell ref="B31:H31"/>
    <mergeCell ref="B16:H16"/>
    <mergeCell ref="F5:F7"/>
    <mergeCell ref="I5:I7"/>
    <mergeCell ref="J5:K5"/>
    <mergeCell ref="L5:N5"/>
    <mergeCell ref="J6:J7"/>
    <mergeCell ref="K6:K7"/>
    <mergeCell ref="L6:L7"/>
    <mergeCell ref="M6:N6"/>
    <mergeCell ref="AA31:AC31"/>
    <mergeCell ref="B34:H34"/>
    <mergeCell ref="AA34:AC34"/>
    <mergeCell ref="B24:AF24"/>
    <mergeCell ref="B32:AF32"/>
  </mergeCells>
  <pageMargins left="0.39" right="0.19685039370078741" top="0.93" bottom="0.55118110236220474" header="0.51181102362204722" footer="0.51181102362204722"/>
  <pageSetup paperSize="9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кассового плана (все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AdmAccount</dc:creator>
  <cp:lastModifiedBy>ZhSuNA</cp:lastModifiedBy>
  <cp:lastPrinted>2019-04-25T07:13:50Z</cp:lastPrinted>
  <dcterms:created xsi:type="dcterms:W3CDTF">2019-04-16T07:57:25Z</dcterms:created>
  <dcterms:modified xsi:type="dcterms:W3CDTF">2019-04-25T07:18:08Z</dcterms:modified>
</cp:coreProperties>
</file>