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Исполнение кассового плана (все" sheetId="1" r:id="rId1"/>
  </sheets>
  <calcPr calcId="125725" iterate="1"/>
</workbook>
</file>

<file path=xl/calcChain.xml><?xml version="1.0" encoding="utf-8"?>
<calcChain xmlns="http://schemas.openxmlformats.org/spreadsheetml/2006/main">
  <c r="M36" i="1"/>
  <c r="M35"/>
  <c r="L38"/>
  <c r="J38"/>
  <c r="M37"/>
  <c r="M38" s="1"/>
  <c r="M33"/>
  <c r="L33"/>
  <c r="J33"/>
  <c r="I33"/>
  <c r="N12"/>
  <c r="N13"/>
  <c r="N14"/>
  <c r="N15"/>
  <c r="N16"/>
  <c r="N11"/>
  <c r="M20"/>
  <c r="L20"/>
  <c r="L16"/>
  <c r="J16"/>
  <c r="I16"/>
  <c r="M16"/>
  <c r="L36" l="1"/>
  <c r="L35"/>
  <c r="J36"/>
  <c r="J35"/>
  <c r="I38"/>
  <c r="I37"/>
  <c r="N20"/>
  <c r="M21"/>
  <c r="L21"/>
  <c r="J20"/>
  <c r="J21" s="1"/>
  <c r="I20"/>
  <c r="I21" s="1"/>
  <c r="J37" l="1"/>
  <c r="L37"/>
  <c r="N36"/>
  <c r="N35"/>
  <c r="N37" l="1"/>
</calcChain>
</file>

<file path=xl/sharedStrings.xml><?xml version="1.0" encoding="utf-8"?>
<sst xmlns="http://schemas.openxmlformats.org/spreadsheetml/2006/main" count="43" uniqueCount="30">
  <si>
    <t>Всего по разделу 2</t>
  </si>
  <si>
    <t>Итого по  подразделу 2.1</t>
  </si>
  <si>
    <t>Бюджет 2022 г.</t>
  </si>
  <si>
    <t>Дата принятия</t>
  </si>
  <si>
    <t>Расход за период</t>
  </si>
  <si>
    <t>Раздел 2. Прогноз кассовых выплат по расходам бюджета</t>
  </si>
  <si>
    <t>Всего по разделу 1</t>
  </si>
  <si>
    <t>Итого по  подразделу 1.1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</si>
  <si>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</si>
  <si>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</si>
  <si>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</si>
  <si>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</si>
  <si>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</si>
  <si>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</si>
  <si>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</si>
  <si>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</si>
  <si>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</si>
  <si>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</si>
  <si>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</si>
  <si>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</si>
  <si>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</si>
  <si>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Бюджет города-курорта Железноводска Ставропольского края</t>
  </si>
  <si>
    <t>Отчет об исполнении кассового плана бюджета в 2022 году</t>
  </si>
  <si>
    <t>на 31.12.2022</t>
  </si>
  <si>
    <t>1.2 Прогноз кассовых поступлений по источникам финансирования дефицита бюджета города-курорта ЖелезноводскаСтавропольского края</t>
  </si>
  <si>
    <t>Итого по  подразделу 1.2</t>
  </si>
  <si>
    <t>2.2 Прогноз кассовых выплат по источникам финансирования дефицита бюджета  города-курорта Железноводска Ставропольского края</t>
  </si>
  <si>
    <t>Итого по  подразделу 2.2</t>
  </si>
  <si>
    <t>2.1 Прогноз кассовых выплат по расходам бюджета города-курорта Железноводска Ставропольского края</t>
  </si>
  <si>
    <t>1.1 Прогноз кассовых поступлений по доходам в бюджет города-курорта Железноводска Ставропольского края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</si>
</sst>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\.000\.000"/>
    <numFmt numFmtId="166" formatCode="00\.00\.00"/>
    <numFmt numFmtId="167" formatCode="#,##0.00_ ;[Red]\-#,##0.00\ "/>
  </numFmts>
  <fonts count="7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0" fontId="1" fillId="0" borderId="3" xfId="0" applyNumberFormat="1" applyFont="1" applyFill="1" applyBorder="1" applyAlignment="1" applyProtection="1">
      <protection hidden="1"/>
    </xf>
    <xf numFmtId="10" fontId="1" fillId="0" borderId="5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0" fillId="0" borderId="6" xfId="0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10" fontId="1" fillId="0" borderId="1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10" fontId="1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0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vertical="center" wrapText="1"/>
      <protection hidden="1"/>
    </xf>
    <xf numFmtId="0" fontId="1" fillId="0" borderId="11" xfId="0" applyNumberFormat="1" applyFont="1" applyFill="1" applyBorder="1" applyAlignment="1" applyProtection="1">
      <alignment vertical="center" wrapText="1"/>
      <protection hidden="1"/>
    </xf>
    <xf numFmtId="164" fontId="1" fillId="0" borderId="6" xfId="0" applyNumberFormat="1" applyFont="1" applyFill="1" applyBorder="1" applyAlignment="1" applyProtection="1">
      <protection hidden="1"/>
    </xf>
    <xf numFmtId="0" fontId="0" fillId="0" borderId="6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6" xfId="0" applyNumberFormat="1" applyFont="1" applyFill="1" applyBorder="1" applyAlignment="1" applyProtection="1">
      <alignment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5" fillId="2" borderId="1" xfId="0" applyNumberFormat="1" applyFont="1" applyFill="1" applyBorder="1" applyAlignment="1" applyProtection="1">
      <protection hidden="1"/>
    </xf>
    <xf numFmtId="0" fontId="0" fillId="2" borderId="1" xfId="0" applyFill="1" applyBorder="1" applyProtection="1">
      <protection hidden="1"/>
    </xf>
    <xf numFmtId="166" fontId="6" fillId="2" borderId="1" xfId="0" applyNumberFormat="1" applyFont="1" applyFill="1" applyBorder="1" applyAlignment="1" applyProtection="1">
      <protection hidden="1"/>
    </xf>
    <xf numFmtId="164" fontId="6" fillId="2" borderId="1" xfId="0" applyNumberFormat="1" applyFont="1" applyFill="1" applyBorder="1" applyAlignment="1" applyProtection="1">
      <protection hidden="1"/>
    </xf>
    <xf numFmtId="164" fontId="5" fillId="2" borderId="1" xfId="0" applyNumberFormat="1" applyFont="1" applyFill="1" applyBorder="1" applyAlignment="1" applyProtection="1">
      <protection hidden="1"/>
    </xf>
    <xf numFmtId="10" fontId="5" fillId="2" borderId="1" xfId="0" applyNumberFormat="1" applyFont="1" applyFill="1" applyBorder="1" applyAlignment="1" applyProtection="1">
      <protection hidden="1"/>
    </xf>
    <xf numFmtId="0" fontId="0" fillId="2" borderId="1" xfId="0" applyFill="1" applyBorder="1"/>
    <xf numFmtId="167" fontId="6" fillId="2" borderId="1" xfId="0" applyNumberFormat="1" applyFont="1" applyFill="1" applyBorder="1"/>
    <xf numFmtId="10" fontId="6" fillId="2" borderId="1" xfId="2" applyNumberFormat="1" applyFont="1" applyFill="1" applyBorder="1" applyAlignment="1" applyProtection="1">
      <protection hidden="1"/>
    </xf>
    <xf numFmtId="4" fontId="5" fillId="2" borderId="1" xfId="0" applyNumberFormat="1" applyFont="1" applyFill="1" applyBorder="1"/>
    <xf numFmtId="167" fontId="5" fillId="2" borderId="1" xfId="0" applyNumberFormat="1" applyFont="1" applyFill="1" applyBorder="1"/>
    <xf numFmtId="10" fontId="5" fillId="2" borderId="1" xfId="2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protection hidden="1"/>
    </xf>
    <xf numFmtId="10" fontId="5" fillId="0" borderId="1" xfId="0" applyNumberFormat="1" applyFont="1" applyFill="1" applyBorder="1" applyAlignment="1" applyProtection="1">
      <protection hidden="1"/>
    </xf>
    <xf numFmtId="0" fontId="6" fillId="0" borderId="0" xfId="0" applyFont="1"/>
    <xf numFmtId="164" fontId="6" fillId="0" borderId="0" xfId="0" applyNumberFormat="1" applyFont="1"/>
    <xf numFmtId="0" fontId="1" fillId="0" borderId="15" xfId="0" applyNumberFormat="1" applyFont="1" applyFill="1" applyBorder="1" applyAlignment="1" applyProtection="1">
      <protection hidden="1"/>
    </xf>
    <xf numFmtId="0" fontId="0" fillId="0" borderId="15" xfId="0" applyBorder="1" applyProtection="1">
      <protection hidden="1"/>
    </xf>
    <xf numFmtId="10" fontId="1" fillId="0" borderId="15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left"/>
      <protection hidden="1"/>
    </xf>
    <xf numFmtId="0" fontId="0" fillId="2" borderId="1" xfId="0" applyFill="1" applyBorder="1" applyAlignment="1"/>
    <xf numFmtId="0" fontId="5" fillId="2" borderId="7" xfId="0" applyNumberFormat="1" applyFont="1" applyFill="1" applyBorder="1" applyAlignment="1" applyProtection="1">
      <protection hidden="1"/>
    </xf>
    <xf numFmtId="0" fontId="0" fillId="2" borderId="13" xfId="0" applyFill="1" applyBorder="1" applyAlignment="1"/>
    <xf numFmtId="0" fontId="0" fillId="2" borderId="2" xfId="0" applyFill="1" applyBorder="1" applyAlignment="1"/>
    <xf numFmtId="0" fontId="1" fillId="0" borderId="1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9"/>
  <sheetViews>
    <sheetView showGridLines="0" tabSelected="1" workbookViewId="0">
      <selection activeCell="AI10" sqref="AI10"/>
    </sheetView>
  </sheetViews>
  <sheetFormatPr defaultColWidth="9.140625" defaultRowHeight="12.75"/>
  <cols>
    <col min="1" max="1" width="0.5703125" customWidth="1"/>
    <col min="2" max="2" width="22.7109375" customWidth="1"/>
    <col min="3" max="3" width="0" hidden="1" customWidth="1"/>
    <col min="4" max="4" width="21.42578125" customWidth="1"/>
    <col min="5" max="5" width="0" hidden="1" customWidth="1"/>
    <col min="6" max="6" width="15" customWidth="1"/>
    <col min="7" max="8" width="0" hidden="1" customWidth="1"/>
    <col min="9" max="9" width="16.5703125" customWidth="1"/>
    <col min="10" max="10" width="14.42578125" customWidth="1"/>
    <col min="11" max="11" width="9.140625" customWidth="1"/>
    <col min="12" max="12" width="16.85546875" customWidth="1"/>
    <col min="13" max="13" width="13.85546875" customWidth="1"/>
    <col min="14" max="14" width="13" customWidth="1"/>
    <col min="15" max="32" width="0" hidden="1" customWidth="1"/>
    <col min="33" max="256" width="9.140625" customWidth="1"/>
  </cols>
  <sheetData>
    <row r="1" spans="1:41" ht="15" customHeight="1">
      <c r="A1" s="40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ht="12.75" customHeight="1">
      <c r="A2" s="40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1" ht="12.75" customHeight="1">
      <c r="A3" s="40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ht="12.75" customHeight="1">
      <c r="A4" s="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41" ht="24.75" customHeight="1">
      <c r="A5" s="1"/>
      <c r="B5" s="63" t="s">
        <v>20</v>
      </c>
      <c r="C5" s="38"/>
      <c r="D5" s="63" t="s">
        <v>19</v>
      </c>
      <c r="E5" s="38"/>
      <c r="F5" s="63" t="s">
        <v>18</v>
      </c>
      <c r="G5" s="36"/>
      <c r="H5" s="37"/>
      <c r="I5" s="72" t="s">
        <v>17</v>
      </c>
      <c r="J5" s="73" t="s">
        <v>16</v>
      </c>
      <c r="K5" s="74"/>
      <c r="L5" s="73" t="s">
        <v>15</v>
      </c>
      <c r="M5" s="73"/>
      <c r="N5" s="73"/>
      <c r="O5" s="36"/>
      <c r="P5" s="35"/>
      <c r="Q5" s="35"/>
      <c r="R5" s="35"/>
      <c r="S5" s="3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1" ht="22.5" customHeight="1">
      <c r="A6" s="1"/>
      <c r="B6" s="63"/>
      <c r="C6" s="34"/>
      <c r="D6" s="63"/>
      <c r="E6" s="34"/>
      <c r="F6" s="63"/>
      <c r="G6" s="32"/>
      <c r="H6" s="33"/>
      <c r="I6" s="72"/>
      <c r="J6" s="72" t="s">
        <v>14</v>
      </c>
      <c r="K6" s="72" t="s">
        <v>13</v>
      </c>
      <c r="L6" s="72" t="s">
        <v>12</v>
      </c>
      <c r="M6" s="63" t="s">
        <v>11</v>
      </c>
      <c r="N6" s="63"/>
      <c r="O6" s="32"/>
      <c r="P6" s="31"/>
      <c r="Q6" s="31"/>
      <c r="R6" s="31"/>
      <c r="S6" s="31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</row>
    <row r="7" spans="1:41" ht="32.25" customHeight="1">
      <c r="A7" s="1"/>
      <c r="B7" s="63"/>
      <c r="C7" s="34"/>
      <c r="D7" s="63"/>
      <c r="E7" s="34"/>
      <c r="F7" s="63"/>
      <c r="G7" s="32"/>
      <c r="H7" s="33"/>
      <c r="I7" s="72"/>
      <c r="J7" s="72"/>
      <c r="K7" s="72"/>
      <c r="L7" s="63"/>
      <c r="M7" s="32" t="s">
        <v>10</v>
      </c>
      <c r="N7" s="31" t="s">
        <v>9</v>
      </c>
      <c r="O7" s="31"/>
      <c r="P7" s="31"/>
      <c r="Q7" s="31"/>
      <c r="R7" s="31"/>
      <c r="S7" s="31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41" ht="12.75" customHeight="1">
      <c r="A8" s="1"/>
      <c r="B8" s="61" t="s">
        <v>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6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409.6" hidden="1" customHeight="1">
      <c r="A9" s="1"/>
      <c r="B9" s="30"/>
      <c r="C9" s="29"/>
      <c r="D9" s="29"/>
      <c r="E9" s="29"/>
      <c r="F9" s="29"/>
      <c r="G9" s="29"/>
      <c r="H9" s="29"/>
      <c r="I9" s="29"/>
      <c r="J9" s="23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3" t="s">
        <v>3</v>
      </c>
      <c r="AB9" s="23"/>
      <c r="AC9" s="23"/>
      <c r="AD9" s="23"/>
      <c r="AE9" s="23"/>
      <c r="AF9" s="23"/>
      <c r="AG9" s="22"/>
      <c r="AH9" s="1"/>
      <c r="AI9" s="1"/>
      <c r="AJ9" s="1"/>
      <c r="AK9" s="1"/>
      <c r="AL9" s="1"/>
      <c r="AM9" s="1"/>
      <c r="AN9" s="1"/>
      <c r="AO9" s="1"/>
    </row>
    <row r="10" spans="1:41" ht="12.75" customHeight="1">
      <c r="A10" s="17"/>
      <c r="B10" s="71" t="s">
        <v>29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27"/>
      <c r="AH10" s="1"/>
      <c r="AI10" s="1"/>
      <c r="AJ10" s="1"/>
      <c r="AK10" s="1"/>
      <c r="AL10" s="1"/>
      <c r="AM10" s="1"/>
      <c r="AN10" s="1"/>
      <c r="AO10" s="1"/>
    </row>
    <row r="11" spans="1:41" ht="12.75" customHeight="1">
      <c r="A11" s="17"/>
      <c r="B11" s="18"/>
      <c r="C11" s="18"/>
      <c r="D11" s="18"/>
      <c r="E11" s="18"/>
      <c r="F11" s="21">
        <v>10101</v>
      </c>
      <c r="G11" s="18"/>
      <c r="H11" s="20"/>
      <c r="I11" s="11">
        <v>835752947.97000003</v>
      </c>
      <c r="J11" s="54">
        <v>887161374.30999994</v>
      </c>
      <c r="K11" s="19">
        <v>1.0615000000000001</v>
      </c>
      <c r="L11" s="11">
        <v>835752947.97000003</v>
      </c>
      <c r="M11" s="54">
        <v>887161374.30999994</v>
      </c>
      <c r="N11" s="19">
        <f>M11/L11</f>
        <v>1.061511510626278</v>
      </c>
      <c r="O11" s="11">
        <v>44802081.789999999</v>
      </c>
      <c r="P11" s="11">
        <v>55625311.390000001</v>
      </c>
      <c r="Q11" s="11">
        <v>72467193.379999995</v>
      </c>
      <c r="R11" s="11">
        <v>72219588.400000006</v>
      </c>
      <c r="S11" s="11">
        <v>52045334.560000002</v>
      </c>
      <c r="T11" s="11">
        <v>57630981.409999996</v>
      </c>
      <c r="U11" s="11">
        <v>78418750.140000001</v>
      </c>
      <c r="V11" s="11">
        <v>54611089.450000003</v>
      </c>
      <c r="W11" s="11">
        <v>91735924.810000002</v>
      </c>
      <c r="X11" s="11">
        <v>69824513.459999993</v>
      </c>
      <c r="Y11" s="11">
        <v>81019437.370000005</v>
      </c>
      <c r="Z11" s="11">
        <v>105352741.81</v>
      </c>
      <c r="AA11" s="18"/>
      <c r="AB11" s="18"/>
      <c r="AC11" s="18" t="s">
        <v>2</v>
      </c>
      <c r="AD11" s="18"/>
      <c r="AE11" s="18"/>
      <c r="AF11" s="18"/>
      <c r="AG11" s="27"/>
      <c r="AH11" s="1"/>
      <c r="AI11" s="1"/>
      <c r="AJ11" s="1"/>
      <c r="AK11" s="1"/>
      <c r="AL11" s="1"/>
      <c r="AM11" s="1"/>
      <c r="AN11" s="1"/>
      <c r="AO11" s="1"/>
    </row>
    <row r="12" spans="1:41" ht="12.75" customHeight="1">
      <c r="A12" s="17"/>
      <c r="B12" s="18"/>
      <c r="C12" s="18"/>
      <c r="D12" s="18"/>
      <c r="E12" s="18"/>
      <c r="F12" s="21">
        <v>10301</v>
      </c>
      <c r="G12" s="18"/>
      <c r="H12" s="20"/>
      <c r="I12" s="11">
        <v>90886166.890000001</v>
      </c>
      <c r="J12" s="54">
        <v>90808174.579999998</v>
      </c>
      <c r="K12" s="19">
        <v>0.99909999999999999</v>
      </c>
      <c r="L12" s="11">
        <v>90886166.890000001</v>
      </c>
      <c r="M12" s="54">
        <v>90808174.579999998</v>
      </c>
      <c r="N12" s="19">
        <f t="shared" ref="N12:N16" si="0">M12/L12</f>
        <v>0.9991418681998725</v>
      </c>
      <c r="O12" s="11">
        <v>8003292</v>
      </c>
      <c r="P12" s="11">
        <v>11093428.65</v>
      </c>
      <c r="Q12" s="11">
        <v>8689838.8599999994</v>
      </c>
      <c r="R12" s="11">
        <v>7243993</v>
      </c>
      <c r="S12" s="11">
        <v>6971158</v>
      </c>
      <c r="T12" s="11">
        <v>6428158</v>
      </c>
      <c r="U12" s="11">
        <v>6145144</v>
      </c>
      <c r="V12" s="11">
        <v>6127432</v>
      </c>
      <c r="W12" s="11">
        <v>6091926.3200000003</v>
      </c>
      <c r="X12" s="11">
        <v>6162165.3200000003</v>
      </c>
      <c r="Y12" s="11">
        <v>7062826.3200000003</v>
      </c>
      <c r="Z12" s="11">
        <v>10866804.42</v>
      </c>
      <c r="AA12" s="18"/>
      <c r="AB12" s="18"/>
      <c r="AC12" s="18" t="s">
        <v>2</v>
      </c>
      <c r="AD12" s="18"/>
      <c r="AE12" s="18"/>
      <c r="AF12" s="18"/>
      <c r="AG12" s="27"/>
      <c r="AH12" s="1"/>
      <c r="AI12" s="1"/>
      <c r="AJ12" s="1"/>
      <c r="AK12" s="1"/>
      <c r="AL12" s="1"/>
      <c r="AM12" s="1"/>
      <c r="AN12" s="1"/>
      <c r="AO12" s="1"/>
    </row>
    <row r="13" spans="1:41" ht="12.75" customHeight="1">
      <c r="A13" s="17"/>
      <c r="B13" s="18"/>
      <c r="C13" s="18"/>
      <c r="D13" s="18"/>
      <c r="E13" s="18"/>
      <c r="F13" s="21">
        <v>10306</v>
      </c>
      <c r="G13" s="18"/>
      <c r="H13" s="20"/>
      <c r="I13" s="11">
        <v>1290605752.6400001</v>
      </c>
      <c r="J13" s="54">
        <v>1286283860.04</v>
      </c>
      <c r="K13" s="19">
        <v>0.99670000000000003</v>
      </c>
      <c r="L13" s="11">
        <v>1290605752.6400001</v>
      </c>
      <c r="M13" s="54">
        <v>1286283860.04</v>
      </c>
      <c r="N13" s="19">
        <f t="shared" si="0"/>
        <v>0.99665126814198723</v>
      </c>
      <c r="O13" s="11">
        <v>46321424.689999998</v>
      </c>
      <c r="P13" s="11">
        <v>67351045.900000006</v>
      </c>
      <c r="Q13" s="11">
        <v>105501570.59999999</v>
      </c>
      <c r="R13" s="11">
        <v>95865170.230000004</v>
      </c>
      <c r="S13" s="11">
        <v>125249864.52</v>
      </c>
      <c r="T13" s="11">
        <v>216725589.33000001</v>
      </c>
      <c r="U13" s="11">
        <v>100334856.45999999</v>
      </c>
      <c r="V13" s="11">
        <v>117739927.58</v>
      </c>
      <c r="W13" s="11">
        <v>110176687.48</v>
      </c>
      <c r="X13" s="11">
        <v>91246667.400000006</v>
      </c>
      <c r="Y13" s="11">
        <v>101433925.67</v>
      </c>
      <c r="Z13" s="11">
        <v>112659022.78</v>
      </c>
      <c r="AA13" s="18"/>
      <c r="AB13" s="18"/>
      <c r="AC13" s="18" t="s">
        <v>2</v>
      </c>
      <c r="AD13" s="18"/>
      <c r="AE13" s="18"/>
      <c r="AF13" s="18"/>
      <c r="AG13" s="27"/>
      <c r="AH13" s="1"/>
      <c r="AI13" s="1"/>
      <c r="AJ13" s="1"/>
      <c r="AK13" s="1"/>
      <c r="AL13" s="1"/>
      <c r="AM13" s="1"/>
      <c r="AN13" s="1"/>
      <c r="AO13" s="1"/>
    </row>
    <row r="14" spans="1:41" ht="12.75" customHeight="1">
      <c r="A14" s="17"/>
      <c r="B14" s="18"/>
      <c r="C14" s="18"/>
      <c r="D14" s="18"/>
      <c r="E14" s="18"/>
      <c r="F14" s="21">
        <v>10312</v>
      </c>
      <c r="G14" s="18"/>
      <c r="H14" s="20"/>
      <c r="I14" s="11">
        <v>-1624983.08</v>
      </c>
      <c r="J14" s="54">
        <v>-1625109.72</v>
      </c>
      <c r="K14" s="19">
        <v>1.0001</v>
      </c>
      <c r="L14" s="11">
        <v>-1624983.08</v>
      </c>
      <c r="M14" s="54">
        <v>-1625109.72</v>
      </c>
      <c r="N14" s="19">
        <f t="shared" si="0"/>
        <v>1.0000779331191558</v>
      </c>
      <c r="O14" s="11">
        <v>-1671044.72</v>
      </c>
      <c r="P14" s="11">
        <v>48109.760000000002</v>
      </c>
      <c r="Q14" s="11">
        <v>-454.3</v>
      </c>
      <c r="R14" s="11">
        <v>-1720.46</v>
      </c>
      <c r="S14" s="11">
        <v>0</v>
      </c>
      <c r="T14" s="11">
        <v>0</v>
      </c>
      <c r="U14" s="11">
        <v>126.64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8"/>
      <c r="AB14" s="18"/>
      <c r="AC14" s="18" t="s">
        <v>2</v>
      </c>
      <c r="AD14" s="18"/>
      <c r="AE14" s="18"/>
      <c r="AF14" s="18"/>
      <c r="AG14" s="27"/>
      <c r="AH14" s="1"/>
      <c r="AI14" s="1"/>
      <c r="AJ14" s="1"/>
      <c r="AK14" s="1"/>
      <c r="AL14" s="1"/>
      <c r="AM14" s="1"/>
      <c r="AN14" s="1"/>
      <c r="AO14" s="1"/>
    </row>
    <row r="15" spans="1:41" ht="12.75" customHeight="1">
      <c r="A15" s="17"/>
      <c r="B15" s="18"/>
      <c r="C15" s="18"/>
      <c r="D15" s="18"/>
      <c r="E15" s="18"/>
      <c r="F15" s="21">
        <v>10315</v>
      </c>
      <c r="G15" s="18"/>
      <c r="H15" s="20"/>
      <c r="I15" s="11">
        <v>1808790.33</v>
      </c>
      <c r="J15" s="54">
        <v>1808790.33</v>
      </c>
      <c r="K15" s="19">
        <v>1</v>
      </c>
      <c r="L15" s="11">
        <v>1808790.33</v>
      </c>
      <c r="M15" s="54">
        <v>1808790.33</v>
      </c>
      <c r="N15" s="19">
        <f t="shared" si="0"/>
        <v>1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1808790.33</v>
      </c>
      <c r="X15" s="11">
        <v>0</v>
      </c>
      <c r="Y15" s="11">
        <v>0</v>
      </c>
      <c r="Z15" s="11">
        <v>0</v>
      </c>
      <c r="AA15" s="18"/>
      <c r="AB15" s="18"/>
      <c r="AC15" s="18" t="s">
        <v>2</v>
      </c>
      <c r="AD15" s="18"/>
      <c r="AE15" s="18"/>
      <c r="AF15" s="18"/>
      <c r="AG15" s="27"/>
      <c r="AH15" s="1"/>
      <c r="AI15" s="1"/>
      <c r="AJ15" s="1"/>
      <c r="AK15" s="1"/>
      <c r="AL15" s="1"/>
      <c r="AM15" s="1"/>
      <c r="AN15" s="1"/>
      <c r="AO15" s="1"/>
    </row>
    <row r="16" spans="1:41" ht="12.75" customHeight="1">
      <c r="A16" s="17"/>
      <c r="B16" s="69" t="s">
        <v>7</v>
      </c>
      <c r="C16" s="69"/>
      <c r="D16" s="69"/>
      <c r="E16" s="69"/>
      <c r="F16" s="69"/>
      <c r="G16" s="69"/>
      <c r="H16" s="70"/>
      <c r="I16" s="15">
        <f>SUM(I11:I15)</f>
        <v>2217428674.75</v>
      </c>
      <c r="J16" s="15">
        <f>SUM(J11:J15)</f>
        <v>2264437089.54</v>
      </c>
      <c r="K16" s="16">
        <v>1.0212000000000001</v>
      </c>
      <c r="L16" s="15">
        <f>SUM(L11:L15)</f>
        <v>2217428674.75</v>
      </c>
      <c r="M16" s="15">
        <f>SUM(M11:M15)</f>
        <v>2264437089.54</v>
      </c>
      <c r="N16" s="55">
        <f t="shared" si="0"/>
        <v>1.0211995160544678</v>
      </c>
      <c r="O16" s="12">
        <v>97461996.129999995</v>
      </c>
      <c r="P16" s="11">
        <v>134111653.33</v>
      </c>
      <c r="Q16" s="11">
        <v>186658148.53999999</v>
      </c>
      <c r="R16" s="11">
        <v>175342176.53999999</v>
      </c>
      <c r="S16" s="11">
        <v>184251211.71000001</v>
      </c>
      <c r="T16" s="11">
        <v>280784728.74000001</v>
      </c>
      <c r="U16" s="11">
        <v>184898877.24000001</v>
      </c>
      <c r="V16" s="11">
        <v>178478449.03</v>
      </c>
      <c r="W16" s="11">
        <v>209813328.94</v>
      </c>
      <c r="X16" s="11">
        <v>167233346.18000001</v>
      </c>
      <c r="Y16" s="11">
        <v>189516189.36000001</v>
      </c>
      <c r="Z16" s="13">
        <v>228878569.00999999</v>
      </c>
      <c r="AA16" s="69"/>
      <c r="AB16" s="69"/>
      <c r="AC16" s="69"/>
      <c r="AD16" s="28">
        <v>0</v>
      </c>
      <c r="AE16" s="18">
        <v>0</v>
      </c>
      <c r="AF16" s="18">
        <v>0</v>
      </c>
      <c r="AG16" s="27"/>
      <c r="AH16" s="1"/>
      <c r="AI16" s="1"/>
      <c r="AJ16" s="1"/>
      <c r="AK16" s="1"/>
      <c r="AL16" s="1"/>
      <c r="AM16" s="1"/>
      <c r="AN16" s="1"/>
      <c r="AO16" s="1"/>
    </row>
    <row r="17" spans="1:41" ht="12.75" customHeight="1">
      <c r="A17" s="1"/>
      <c r="B17" s="64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1"/>
      <c r="AI17" s="1"/>
      <c r="AJ17" s="1"/>
      <c r="AK17" s="1"/>
      <c r="AL17" s="1"/>
      <c r="AM17" s="1"/>
      <c r="AN17" s="1"/>
      <c r="AO17" s="1"/>
    </row>
    <row r="18" spans="1:41" ht="12.75" customHeight="1">
      <c r="A18" s="1"/>
      <c r="B18" s="42"/>
      <c r="C18" s="43"/>
      <c r="D18" s="43"/>
      <c r="E18" s="43"/>
      <c r="F18" s="44">
        <v>10101</v>
      </c>
      <c r="G18" s="43"/>
      <c r="H18" s="43"/>
      <c r="I18" s="45">
        <v>94382135.560000002</v>
      </c>
      <c r="J18" s="46"/>
      <c r="K18" s="47"/>
      <c r="L18" s="46"/>
      <c r="M18" s="46"/>
      <c r="N18" s="47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1"/>
      <c r="AI18" s="1"/>
      <c r="AJ18" s="1"/>
      <c r="AK18" s="1"/>
      <c r="AL18" s="1"/>
      <c r="AM18" s="1"/>
      <c r="AN18" s="1"/>
      <c r="AO18" s="1"/>
    </row>
    <row r="19" spans="1:41" ht="12.75" customHeight="1">
      <c r="A19" s="1"/>
      <c r="B19" s="42"/>
      <c r="C19" s="43"/>
      <c r="D19" s="43"/>
      <c r="E19" s="43"/>
      <c r="F19" s="44">
        <v>10306</v>
      </c>
      <c r="G19" s="43"/>
      <c r="H19" s="43"/>
      <c r="I19" s="45">
        <v>103745609.5</v>
      </c>
      <c r="J19" s="46"/>
      <c r="K19" s="47"/>
      <c r="L19" s="46"/>
      <c r="M19" s="46"/>
      <c r="N19" s="47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1"/>
      <c r="AI19" s="1"/>
      <c r="AJ19" s="1"/>
      <c r="AK19" s="1"/>
      <c r="AL19" s="1"/>
      <c r="AM19" s="1"/>
      <c r="AN19" s="1"/>
      <c r="AO19" s="1"/>
    </row>
    <row r="20" spans="1:41" ht="12.75" customHeight="1">
      <c r="A20" s="1"/>
      <c r="B20" s="42" t="s">
        <v>25</v>
      </c>
      <c r="C20" s="43"/>
      <c r="D20" s="43"/>
      <c r="E20" s="43"/>
      <c r="F20" s="43"/>
      <c r="G20" s="43"/>
      <c r="H20" s="43"/>
      <c r="I20" s="46">
        <f>SUM(I18:I19)</f>
        <v>198127745.06</v>
      </c>
      <c r="J20" s="46">
        <f>SUM(J18:J18)</f>
        <v>0</v>
      </c>
      <c r="K20" s="47">
        <v>0</v>
      </c>
      <c r="L20" s="46">
        <f>SUM(L18:L19)</f>
        <v>0</v>
      </c>
      <c r="M20" s="46">
        <f>SUM(M18:M19)</f>
        <v>0</v>
      </c>
      <c r="N20" s="46">
        <f>SUM(N18:N18)</f>
        <v>0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1"/>
      <c r="AI20" s="1"/>
      <c r="AJ20" s="1"/>
      <c r="AK20" s="1"/>
      <c r="AL20" s="1"/>
      <c r="AM20" s="1"/>
      <c r="AN20" s="1"/>
      <c r="AO20" s="1"/>
    </row>
    <row r="21" spans="1:41" ht="12.75" customHeight="1">
      <c r="A21" s="1"/>
      <c r="B21" s="58" t="s">
        <v>6</v>
      </c>
      <c r="C21" s="17"/>
      <c r="D21" s="59"/>
      <c r="E21" s="59"/>
      <c r="F21" s="59"/>
      <c r="G21" s="59"/>
      <c r="H21" s="10"/>
      <c r="I21" s="26">
        <f>I16+I20</f>
        <v>2415556419.8099999</v>
      </c>
      <c r="J21" s="26">
        <f>J16+J20</f>
        <v>2264437089.54</v>
      </c>
      <c r="K21" s="60">
        <v>0.74221000000000004</v>
      </c>
      <c r="L21" s="26">
        <f>L16+L20</f>
        <v>2217428674.75</v>
      </c>
      <c r="M21" s="26">
        <f>M16+M20</f>
        <v>2264437089.54</v>
      </c>
      <c r="N21" s="60">
        <v>0.98595999999999995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1"/>
      <c r="AI21" s="1"/>
      <c r="AJ21" s="1"/>
      <c r="AK21" s="1"/>
      <c r="AL21" s="1"/>
      <c r="AM21" s="1"/>
      <c r="AN21" s="1"/>
      <c r="AO21" s="1"/>
    </row>
    <row r="22" spans="1:41" ht="15" customHeight="1">
      <c r="A22" s="1"/>
      <c r="B22" s="63" t="s">
        <v>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2"/>
      <c r="W22" s="2"/>
      <c r="X22" s="2"/>
      <c r="Y22" s="2"/>
      <c r="Z22" s="1"/>
      <c r="AA22" s="1"/>
      <c r="AB22" s="1"/>
      <c r="AC22" s="1"/>
      <c r="AD22" s="1"/>
      <c r="AE22" s="1"/>
      <c r="AF22" s="1"/>
      <c r="AG22" s="1"/>
    </row>
    <row r="23" spans="1:41" ht="409.6" hidden="1" customHeight="1">
      <c r="A23" s="1"/>
      <c r="B23" s="25"/>
      <c r="C23" s="24"/>
      <c r="D23" s="24"/>
      <c r="E23" s="24"/>
      <c r="F23" s="24"/>
      <c r="G23" s="24"/>
      <c r="H23" s="24"/>
      <c r="I23" s="24"/>
      <c r="J23" s="23" t="s">
        <v>4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3" t="s">
        <v>3</v>
      </c>
      <c r="AB23" s="23"/>
      <c r="AC23" s="23"/>
      <c r="AD23" s="23"/>
      <c r="AE23" s="23"/>
      <c r="AF23" s="23"/>
      <c r="AG23" s="22"/>
    </row>
    <row r="24" spans="1:41" ht="12.75" customHeight="1">
      <c r="A24" s="17"/>
      <c r="B24" s="71" t="s">
        <v>28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10"/>
    </row>
    <row r="25" spans="1:41" ht="12.75" customHeight="1">
      <c r="A25" s="17"/>
      <c r="B25" s="18"/>
      <c r="C25" s="18"/>
      <c r="D25" s="18"/>
      <c r="E25" s="18"/>
      <c r="F25" s="21">
        <v>10101</v>
      </c>
      <c r="G25" s="18"/>
      <c r="H25" s="20"/>
      <c r="I25" s="11">
        <v>917082822.99000001</v>
      </c>
      <c r="J25" s="54">
        <v>881951616.35000002</v>
      </c>
      <c r="K25" s="19">
        <v>0.9617</v>
      </c>
      <c r="L25" s="11">
        <v>917082822.99000001</v>
      </c>
      <c r="M25" s="54">
        <v>881951616.35000002</v>
      </c>
      <c r="N25" s="19">
        <v>0</v>
      </c>
      <c r="O25" s="11">
        <v>33336016.399999999</v>
      </c>
      <c r="P25" s="11">
        <v>63556982.32</v>
      </c>
      <c r="Q25" s="11">
        <v>59011622.869999997</v>
      </c>
      <c r="R25" s="11">
        <v>74706731.719999999</v>
      </c>
      <c r="S25" s="11">
        <v>96450056.810000002</v>
      </c>
      <c r="T25" s="11">
        <v>79361803.069999993</v>
      </c>
      <c r="U25" s="11">
        <v>79562092.140000001</v>
      </c>
      <c r="V25" s="11">
        <v>71452005.989999995</v>
      </c>
      <c r="W25" s="11">
        <v>47544021.759999998</v>
      </c>
      <c r="X25" s="11">
        <v>70456776.099999994</v>
      </c>
      <c r="Y25" s="11">
        <v>68874301.989999995</v>
      </c>
      <c r="Z25" s="11">
        <v>172770411.81999999</v>
      </c>
      <c r="AA25" s="18"/>
      <c r="AB25" s="18"/>
      <c r="AC25" s="18" t="s">
        <v>2</v>
      </c>
      <c r="AD25" s="11">
        <v>0</v>
      </c>
      <c r="AE25" s="11">
        <v>888505189.71000004</v>
      </c>
      <c r="AF25" s="11">
        <v>881951616.35000002</v>
      </c>
      <c r="AG25" s="10"/>
    </row>
    <row r="26" spans="1:41" ht="12.75" customHeight="1">
      <c r="A26" s="17"/>
      <c r="B26" s="18"/>
      <c r="C26" s="18"/>
      <c r="D26" s="18"/>
      <c r="E26" s="18"/>
      <c r="F26" s="21">
        <v>10111</v>
      </c>
      <c r="G26" s="18"/>
      <c r="H26" s="20"/>
      <c r="I26" s="11">
        <v>4844836.2</v>
      </c>
      <c r="J26" s="54">
        <v>4831011.62</v>
      </c>
      <c r="K26" s="19">
        <v>0.99709999999999999</v>
      </c>
      <c r="L26" s="11">
        <v>4844836.2</v>
      </c>
      <c r="M26" s="54">
        <v>4831011.62</v>
      </c>
      <c r="N26" s="19">
        <v>0</v>
      </c>
      <c r="O26" s="11">
        <v>0</v>
      </c>
      <c r="P26" s="11">
        <v>350780.74</v>
      </c>
      <c r="Q26" s="11">
        <v>248715.83</v>
      </c>
      <c r="R26" s="11">
        <v>550807.59</v>
      </c>
      <c r="S26" s="11">
        <v>545623.27</v>
      </c>
      <c r="T26" s="11">
        <v>1334477.31</v>
      </c>
      <c r="U26" s="11">
        <v>34247.120000000003</v>
      </c>
      <c r="V26" s="11">
        <v>510017.89</v>
      </c>
      <c r="W26" s="11">
        <v>186641.82</v>
      </c>
      <c r="X26" s="11">
        <v>150947.64000000001</v>
      </c>
      <c r="Y26" s="11">
        <v>484926</v>
      </c>
      <c r="Z26" s="11">
        <v>447650.99</v>
      </c>
      <c r="AA26" s="18"/>
      <c r="AB26" s="18"/>
      <c r="AC26" s="18" t="s">
        <v>2</v>
      </c>
      <c r="AD26" s="11">
        <v>0</v>
      </c>
      <c r="AE26" s="11">
        <v>4842360.2</v>
      </c>
      <c r="AF26" s="11">
        <v>4831011.62</v>
      </c>
      <c r="AG26" s="10"/>
    </row>
    <row r="27" spans="1:41" ht="12.75" customHeight="1">
      <c r="A27" s="17"/>
      <c r="B27" s="18"/>
      <c r="C27" s="18"/>
      <c r="D27" s="18"/>
      <c r="E27" s="18"/>
      <c r="F27" s="21">
        <v>10112</v>
      </c>
      <c r="G27" s="18"/>
      <c r="H27" s="20"/>
      <c r="I27" s="11">
        <v>6101462.7000000002</v>
      </c>
      <c r="J27" s="54">
        <v>5517299.1500000004</v>
      </c>
      <c r="K27" s="19">
        <v>0.90429999999999999</v>
      </c>
      <c r="L27" s="11">
        <v>6101462.7000000002</v>
      </c>
      <c r="M27" s="54">
        <v>5517299.1500000004</v>
      </c>
      <c r="N27" s="19">
        <v>0</v>
      </c>
      <c r="O27" s="11">
        <v>0</v>
      </c>
      <c r="P27" s="11">
        <v>0</v>
      </c>
      <c r="Q27" s="11">
        <v>67321.8</v>
      </c>
      <c r="R27" s="11">
        <v>571938.47</v>
      </c>
      <c r="S27" s="11">
        <v>889406.62</v>
      </c>
      <c r="T27" s="11">
        <v>1183970.45</v>
      </c>
      <c r="U27" s="11">
        <v>907866.18</v>
      </c>
      <c r="V27" s="11">
        <v>246846.6</v>
      </c>
      <c r="W27" s="11">
        <v>1534005.93</v>
      </c>
      <c r="X27" s="11">
        <v>89762.4</v>
      </c>
      <c r="Y27" s="11">
        <v>0</v>
      </c>
      <c r="Z27" s="11">
        <v>610344.25</v>
      </c>
      <c r="AA27" s="18"/>
      <c r="AB27" s="18"/>
      <c r="AC27" s="18" t="s">
        <v>2</v>
      </c>
      <c r="AD27" s="11">
        <v>0</v>
      </c>
      <c r="AE27" s="11">
        <v>6039740.0800000001</v>
      </c>
      <c r="AF27" s="11">
        <v>5517299.1500000004</v>
      </c>
      <c r="AG27" s="10"/>
    </row>
    <row r="28" spans="1:41" ht="12.75" customHeight="1">
      <c r="A28" s="17"/>
      <c r="B28" s="18"/>
      <c r="C28" s="18"/>
      <c r="D28" s="18"/>
      <c r="E28" s="18"/>
      <c r="F28" s="21">
        <v>10301</v>
      </c>
      <c r="G28" s="18"/>
      <c r="H28" s="20"/>
      <c r="I28" s="11">
        <v>90886166.890000001</v>
      </c>
      <c r="J28" s="54">
        <v>90808174.579999998</v>
      </c>
      <c r="K28" s="19">
        <v>0.99909999999999999</v>
      </c>
      <c r="L28" s="11">
        <v>90886166.890000001</v>
      </c>
      <c r="M28" s="54">
        <v>90808174.579999998</v>
      </c>
      <c r="N28" s="19">
        <v>0</v>
      </c>
      <c r="O28" s="11">
        <v>7899469.6500000004</v>
      </c>
      <c r="P28" s="11">
        <v>11201355.43</v>
      </c>
      <c r="Q28" s="11">
        <v>7900173.5499999998</v>
      </c>
      <c r="R28" s="11">
        <v>7254174.2999999998</v>
      </c>
      <c r="S28" s="11">
        <v>7393290.1399999997</v>
      </c>
      <c r="T28" s="11">
        <v>6514931.3399999999</v>
      </c>
      <c r="U28" s="11">
        <v>6707812.8200000003</v>
      </c>
      <c r="V28" s="11">
        <v>6842703.6900000004</v>
      </c>
      <c r="W28" s="11">
        <v>6915416.9400000004</v>
      </c>
      <c r="X28" s="11">
        <v>6431024.8099999996</v>
      </c>
      <c r="Y28" s="11">
        <v>7479269.3300000001</v>
      </c>
      <c r="Z28" s="11">
        <v>8346544.8899999997</v>
      </c>
      <c r="AA28" s="18"/>
      <c r="AB28" s="18"/>
      <c r="AC28" s="18" t="s">
        <v>2</v>
      </c>
      <c r="AD28" s="11">
        <v>0</v>
      </c>
      <c r="AE28" s="11">
        <v>90824745</v>
      </c>
      <c r="AF28" s="11">
        <v>90808174.579999998</v>
      </c>
      <c r="AG28" s="10"/>
    </row>
    <row r="29" spans="1:41" ht="12.75" customHeight="1">
      <c r="A29" s="17"/>
      <c r="B29" s="18"/>
      <c r="C29" s="18"/>
      <c r="D29" s="18"/>
      <c r="E29" s="18"/>
      <c r="F29" s="21">
        <v>10306</v>
      </c>
      <c r="G29" s="18"/>
      <c r="H29" s="20"/>
      <c r="I29" s="11">
        <v>1291652518.78</v>
      </c>
      <c r="J29" s="54">
        <v>1283233598.46</v>
      </c>
      <c r="K29" s="19">
        <v>0.99350000000000005</v>
      </c>
      <c r="L29" s="11">
        <v>1291652518.78</v>
      </c>
      <c r="M29" s="54">
        <v>1283233598.46</v>
      </c>
      <c r="N29" s="19">
        <v>0</v>
      </c>
      <c r="O29" s="11">
        <v>40250638.640000001</v>
      </c>
      <c r="P29" s="11">
        <v>78768088.079999998</v>
      </c>
      <c r="Q29" s="11">
        <v>80300523.439999998</v>
      </c>
      <c r="R29" s="11">
        <v>118266244.06999999</v>
      </c>
      <c r="S29" s="11">
        <v>102164668.86</v>
      </c>
      <c r="T29" s="11">
        <v>233016383.88999999</v>
      </c>
      <c r="U29" s="11">
        <v>66198247.759999998</v>
      </c>
      <c r="V29" s="11">
        <v>124750111.65000001</v>
      </c>
      <c r="W29" s="11">
        <v>74328961.650000006</v>
      </c>
      <c r="X29" s="11">
        <v>96932309.439999998</v>
      </c>
      <c r="Y29" s="11">
        <v>96020139.269999996</v>
      </c>
      <c r="Z29" s="11">
        <v>180656202.03</v>
      </c>
      <c r="AA29" s="18"/>
      <c r="AB29" s="18"/>
      <c r="AC29" s="18" t="s">
        <v>2</v>
      </c>
      <c r="AD29" s="11">
        <v>0</v>
      </c>
      <c r="AE29" s="11">
        <v>1287235257.9400001</v>
      </c>
      <c r="AF29" s="11">
        <v>1283233598.46</v>
      </c>
      <c r="AG29" s="10"/>
    </row>
    <row r="30" spans="1:41" ht="12.75" customHeight="1">
      <c r="A30" s="17"/>
      <c r="B30" s="18"/>
      <c r="C30" s="18"/>
      <c r="D30" s="18"/>
      <c r="E30" s="18"/>
      <c r="F30" s="21">
        <v>10307</v>
      </c>
      <c r="G30" s="18"/>
      <c r="H30" s="20"/>
      <c r="I30" s="11">
        <v>211012.37</v>
      </c>
      <c r="J30" s="54">
        <v>65167.97</v>
      </c>
      <c r="K30" s="19">
        <v>0.30880000000000002</v>
      </c>
      <c r="L30" s="11">
        <v>211012.37</v>
      </c>
      <c r="M30" s="54">
        <v>65167.97</v>
      </c>
      <c r="N30" s="19">
        <v>0</v>
      </c>
      <c r="O30" s="11">
        <v>0</v>
      </c>
      <c r="P30" s="11">
        <v>0</v>
      </c>
      <c r="Q30" s="11">
        <v>0</v>
      </c>
      <c r="R30" s="11">
        <v>11533.6</v>
      </c>
      <c r="S30" s="11">
        <v>0</v>
      </c>
      <c r="T30" s="11">
        <v>0</v>
      </c>
      <c r="U30" s="11">
        <v>21628.44</v>
      </c>
      <c r="V30" s="11">
        <v>0</v>
      </c>
      <c r="W30" s="11">
        <v>0</v>
      </c>
      <c r="X30" s="11">
        <v>19898.64</v>
      </c>
      <c r="Y30" s="11">
        <v>0</v>
      </c>
      <c r="Z30" s="11">
        <v>157951.69</v>
      </c>
      <c r="AA30" s="18"/>
      <c r="AB30" s="18"/>
      <c r="AC30" s="18" t="s">
        <v>2</v>
      </c>
      <c r="AD30" s="11">
        <v>0</v>
      </c>
      <c r="AE30" s="11">
        <v>211012.37</v>
      </c>
      <c r="AF30" s="11">
        <v>65167.97</v>
      </c>
      <c r="AG30" s="10"/>
    </row>
    <row r="31" spans="1:41" ht="12.75" customHeight="1">
      <c r="A31" s="17"/>
      <c r="B31" s="18"/>
      <c r="C31" s="18"/>
      <c r="D31" s="18"/>
      <c r="E31" s="18"/>
      <c r="F31" s="21">
        <v>10312</v>
      </c>
      <c r="G31" s="18"/>
      <c r="H31" s="20"/>
      <c r="I31" s="11">
        <v>102968809.55</v>
      </c>
      <c r="J31" s="54">
        <v>62450994.049999997</v>
      </c>
      <c r="K31" s="19">
        <v>0.60650000000000004</v>
      </c>
      <c r="L31" s="11">
        <v>102968809.55</v>
      </c>
      <c r="M31" s="54">
        <v>62450994.049999997</v>
      </c>
      <c r="N31" s="19">
        <v>0</v>
      </c>
      <c r="O31" s="11">
        <v>0</v>
      </c>
      <c r="P31" s="11">
        <v>0</v>
      </c>
      <c r="Q31" s="11">
        <v>0</v>
      </c>
      <c r="R31" s="11">
        <v>0</v>
      </c>
      <c r="S31" s="11">
        <v>6613752.1799999997</v>
      </c>
      <c r="T31" s="11">
        <v>21003138.649999999</v>
      </c>
      <c r="U31" s="11">
        <v>15757157.52</v>
      </c>
      <c r="V31" s="11">
        <v>0</v>
      </c>
      <c r="W31" s="11">
        <v>19076945.699999999</v>
      </c>
      <c r="X31" s="11">
        <v>0</v>
      </c>
      <c r="Y31" s="11">
        <v>0</v>
      </c>
      <c r="Z31" s="11">
        <v>40517815.5</v>
      </c>
      <c r="AA31" s="18"/>
      <c r="AB31" s="18"/>
      <c r="AC31" s="18" t="s">
        <v>2</v>
      </c>
      <c r="AD31" s="11">
        <v>0</v>
      </c>
      <c r="AE31" s="11">
        <v>102968809.55</v>
      </c>
      <c r="AF31" s="11">
        <v>62450994.049999997</v>
      </c>
      <c r="AG31" s="10"/>
    </row>
    <row r="32" spans="1:41" ht="12.75" customHeight="1">
      <c r="A32" s="17"/>
      <c r="B32" s="18"/>
      <c r="C32" s="18"/>
      <c r="D32" s="18"/>
      <c r="E32" s="18"/>
      <c r="F32" s="21">
        <v>10315</v>
      </c>
      <c r="G32" s="18"/>
      <c r="H32" s="20"/>
      <c r="I32" s="11">
        <v>1808790.33</v>
      </c>
      <c r="J32" s="54">
        <v>1808790.33</v>
      </c>
      <c r="K32" s="19">
        <v>1</v>
      </c>
      <c r="L32" s="11">
        <v>1808790.33</v>
      </c>
      <c r="M32" s="54">
        <v>1808790.33</v>
      </c>
      <c r="N32" s="19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1808790.33</v>
      </c>
      <c r="X32" s="11">
        <v>0</v>
      </c>
      <c r="Y32" s="11">
        <v>0</v>
      </c>
      <c r="Z32" s="11">
        <v>0</v>
      </c>
      <c r="AA32" s="18"/>
      <c r="AB32" s="18"/>
      <c r="AC32" s="18" t="s">
        <v>2</v>
      </c>
      <c r="AD32" s="11">
        <v>0</v>
      </c>
      <c r="AE32" s="11">
        <v>1808790.33</v>
      </c>
      <c r="AF32" s="11">
        <v>1808790.33</v>
      </c>
      <c r="AG32" s="10"/>
    </row>
    <row r="33" spans="1:33" ht="12.75" customHeight="1">
      <c r="A33" s="17"/>
      <c r="B33" s="69" t="s">
        <v>1</v>
      </c>
      <c r="C33" s="69"/>
      <c r="D33" s="69"/>
      <c r="E33" s="69"/>
      <c r="F33" s="69"/>
      <c r="G33" s="69"/>
      <c r="H33" s="70"/>
      <c r="I33" s="15">
        <f>SUM(I25:I32)</f>
        <v>2415556419.8099999</v>
      </c>
      <c r="J33" s="15">
        <f>SUM(J25:J32)</f>
        <v>2330666652.5099998</v>
      </c>
      <c r="K33" s="16">
        <v>0.96486000000000005</v>
      </c>
      <c r="L33" s="15">
        <f>SUM(L25:L32)</f>
        <v>2415556419.8099999</v>
      </c>
      <c r="M33" s="15">
        <f>SUM(M25:M32)</f>
        <v>2330666652.5099998</v>
      </c>
      <c r="N33" s="14">
        <v>0</v>
      </c>
      <c r="O33" s="12">
        <v>81486124.689999998</v>
      </c>
      <c r="P33" s="11">
        <v>153877206.56999999</v>
      </c>
      <c r="Q33" s="11">
        <v>147528357.49000001</v>
      </c>
      <c r="R33" s="11">
        <v>201361429.75</v>
      </c>
      <c r="S33" s="11">
        <v>214056797.88</v>
      </c>
      <c r="T33" s="11">
        <v>342414704.70999998</v>
      </c>
      <c r="U33" s="11">
        <v>169189051.97999999</v>
      </c>
      <c r="V33" s="11">
        <v>203801685.81999999</v>
      </c>
      <c r="W33" s="11">
        <v>151394784.13</v>
      </c>
      <c r="X33" s="11">
        <v>174080719.03</v>
      </c>
      <c r="Y33" s="11">
        <v>172858636.59</v>
      </c>
      <c r="Z33" s="13">
        <v>403506921.17000002</v>
      </c>
      <c r="AA33" s="69"/>
      <c r="AB33" s="69"/>
      <c r="AC33" s="69"/>
      <c r="AD33" s="12">
        <v>0</v>
      </c>
      <c r="AE33" s="11">
        <v>2382435905.1799998</v>
      </c>
      <c r="AF33" s="11">
        <v>2330666652.5100002</v>
      </c>
      <c r="AG33" s="10"/>
    </row>
    <row r="34" spans="1:33" ht="12.75" customHeight="1">
      <c r="A34" s="1"/>
      <c r="B34" s="66" t="s">
        <v>26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1"/>
      <c r="AA34" s="1"/>
      <c r="AB34" s="1"/>
      <c r="AC34" s="1"/>
      <c r="AD34" s="1"/>
      <c r="AE34" s="1"/>
      <c r="AF34" s="1"/>
      <c r="AG34" s="1"/>
    </row>
    <row r="35" spans="1:33">
      <c r="B35" s="48"/>
      <c r="C35" s="48"/>
      <c r="D35" s="48"/>
      <c r="E35" s="48"/>
      <c r="F35" s="44">
        <v>10101</v>
      </c>
      <c r="G35" s="48"/>
      <c r="H35" s="48"/>
      <c r="I35" s="49"/>
      <c r="J35" s="49">
        <f>J11-J25-J26-J27</f>
        <v>-5138552.8100000815</v>
      </c>
      <c r="K35" s="48"/>
      <c r="L35" s="49">
        <f>L11-L25-L26-L27</f>
        <v>-92276173.919999987</v>
      </c>
      <c r="M35" s="49">
        <f>M11-M25-M26-M27</f>
        <v>-5138552.8100000815</v>
      </c>
      <c r="N35" s="50">
        <f t="shared" ref="N35:N37" si="1">M35/L35</f>
        <v>5.5686669610456714E-2</v>
      </c>
    </row>
    <row r="36" spans="1:33">
      <c r="B36" s="48"/>
      <c r="C36" s="48"/>
      <c r="D36" s="48"/>
      <c r="E36" s="48"/>
      <c r="F36" s="44">
        <v>10306</v>
      </c>
      <c r="G36" s="48"/>
      <c r="H36" s="48"/>
      <c r="I36" s="48"/>
      <c r="J36" s="49">
        <f>J12+J13+J14+J15-J28-J29-J30-J31-J32</f>
        <v>-61091010.160000175</v>
      </c>
      <c r="K36" s="48"/>
      <c r="L36" s="49">
        <f>L12+L13+L14+L15-L28-L29-L30-L31-L32</f>
        <v>-105851571.13999987</v>
      </c>
      <c r="M36" s="49">
        <f>M12+M13+M14+M15-M28-M29-M30-M31-M32</f>
        <v>-61091010.160000175</v>
      </c>
      <c r="N36" s="50">
        <f t="shared" si="1"/>
        <v>0.57713843547207133</v>
      </c>
    </row>
    <row r="37" spans="1:33">
      <c r="B37" s="42" t="s">
        <v>27</v>
      </c>
      <c r="C37" s="48"/>
      <c r="D37" s="48"/>
      <c r="E37" s="48"/>
      <c r="F37" s="48"/>
      <c r="G37" s="48"/>
      <c r="H37" s="48"/>
      <c r="I37" s="51">
        <f>SUM(I35:I36)</f>
        <v>0</v>
      </c>
      <c r="J37" s="52">
        <f>J35+J36</f>
        <v>-66229562.97000026</v>
      </c>
      <c r="K37" s="52"/>
      <c r="L37" s="52">
        <f t="shared" ref="L37:M37" si="2">SUM(L35:L36)</f>
        <v>-198127745.05999985</v>
      </c>
      <c r="M37" s="52">
        <f t="shared" si="2"/>
        <v>-66229562.97000026</v>
      </c>
      <c r="N37" s="53">
        <f t="shared" si="1"/>
        <v>0.33427707436908288</v>
      </c>
    </row>
    <row r="38" spans="1:33">
      <c r="B38" s="9" t="s">
        <v>0</v>
      </c>
      <c r="C38" s="8"/>
      <c r="D38" s="7"/>
      <c r="E38" s="7"/>
      <c r="F38" s="7"/>
      <c r="G38" s="7"/>
      <c r="H38" s="6"/>
      <c r="I38" s="5">
        <f>I33+I37</f>
        <v>2415556419.8099999</v>
      </c>
      <c r="J38" s="5">
        <f>J33+J37</f>
        <v>2264437089.5399995</v>
      </c>
      <c r="K38" s="4">
        <v>0.71255999999999997</v>
      </c>
      <c r="L38" s="5">
        <f>L33+L37</f>
        <v>2217428674.75</v>
      </c>
      <c r="M38" s="5">
        <f>M33+M37</f>
        <v>2264437089.5399995</v>
      </c>
      <c r="N38" s="3">
        <v>2.3774799999999998</v>
      </c>
    </row>
    <row r="39" spans="1:33" s="56" customFormat="1" ht="11.25">
      <c r="I39" s="57"/>
      <c r="J39" s="57"/>
      <c r="K39" s="57"/>
      <c r="L39" s="57"/>
      <c r="M39" s="57"/>
    </row>
  </sheetData>
  <mergeCells count="20">
    <mergeCell ref="AA16:AC16"/>
    <mergeCell ref="B10:AF10"/>
    <mergeCell ref="B22:U22"/>
    <mergeCell ref="B33:H33"/>
    <mergeCell ref="AA33:AC33"/>
    <mergeCell ref="B24:AF24"/>
    <mergeCell ref="B8:U8"/>
    <mergeCell ref="B5:B7"/>
    <mergeCell ref="B17:N17"/>
    <mergeCell ref="B34:N34"/>
    <mergeCell ref="B16:H16"/>
    <mergeCell ref="D5:D7"/>
    <mergeCell ref="F5:F7"/>
    <mergeCell ref="I5:I7"/>
    <mergeCell ref="J5:K5"/>
    <mergeCell ref="L5:N5"/>
    <mergeCell ref="J6:J7"/>
    <mergeCell ref="K6:K7"/>
    <mergeCell ref="L6:L7"/>
    <mergeCell ref="M6:N6"/>
  </mergeCells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cp:lastPrinted>2023-01-24T08:05:59Z</cp:lastPrinted>
  <dcterms:created xsi:type="dcterms:W3CDTF">2023-01-20T07:13:51Z</dcterms:created>
  <dcterms:modified xsi:type="dcterms:W3CDTF">2023-01-24T08:06:02Z</dcterms:modified>
</cp:coreProperties>
</file>