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055" windowHeight="10740"/>
  </bookViews>
  <sheets>
    <sheet name="Исполнение кассового плана (все" sheetId="2" r:id="rId1"/>
  </sheets>
  <calcPr calcId="125725"/>
</workbook>
</file>

<file path=xl/calcChain.xml><?xml version="1.0" encoding="utf-8"?>
<calcChain xmlns="http://schemas.openxmlformats.org/spreadsheetml/2006/main">
  <c r="J40" i="2"/>
  <c r="M39"/>
  <c r="M38"/>
  <c r="N38" s="1"/>
  <c r="L38"/>
  <c r="L39" s="1"/>
  <c r="L40" s="1"/>
  <c r="K38"/>
  <c r="J39"/>
  <c r="K39" s="1"/>
  <c r="I39"/>
  <c r="I40" s="1"/>
  <c r="K40" s="1"/>
  <c r="J21"/>
  <c r="K21" s="1"/>
  <c r="M19"/>
  <c r="M20" s="1"/>
  <c r="J20"/>
  <c r="I20"/>
  <c r="I21" s="1"/>
  <c r="I19"/>
  <c r="L19" s="1"/>
  <c r="L20" s="1"/>
  <c r="L21" s="1"/>
  <c r="M17"/>
  <c r="M21" s="1"/>
  <c r="M12"/>
  <c r="N12" s="1"/>
  <c r="M13"/>
  <c r="N13" s="1"/>
  <c r="M14"/>
  <c r="N14" s="1"/>
  <c r="M15"/>
  <c r="N15" s="1"/>
  <c r="M16"/>
  <c r="N16" s="1"/>
  <c r="M11"/>
  <c r="N11" s="1"/>
  <c r="M27"/>
  <c r="M28"/>
  <c r="N28" s="1"/>
  <c r="M29"/>
  <c r="M30"/>
  <c r="N30" s="1"/>
  <c r="M31"/>
  <c r="M32"/>
  <c r="N32" s="1"/>
  <c r="M33"/>
  <c r="M34"/>
  <c r="N34" s="1"/>
  <c r="M35"/>
  <c r="M36"/>
  <c r="M40" s="1"/>
  <c r="M26"/>
  <c r="N26" s="1"/>
  <c r="N36"/>
  <c r="N35"/>
  <c r="N33"/>
  <c r="N31"/>
  <c r="N29"/>
  <c r="N27"/>
  <c r="N20" l="1"/>
  <c r="N39"/>
  <c r="K20"/>
  <c r="N17"/>
  <c r="N19"/>
  <c r="K19"/>
  <c r="N40"/>
  <c r="N21"/>
</calcChain>
</file>

<file path=xl/sharedStrings.xml><?xml version="1.0" encoding="utf-8"?>
<sst xmlns="http://schemas.openxmlformats.org/spreadsheetml/2006/main" count="48" uniqueCount="28">
  <si>
    <t>Всего по разделу 2</t>
  </si>
  <si>
    <t>Итого по  подразделу 2.1</t>
  </si>
  <si>
    <t>Бюджет 2018 г.</t>
  </si>
  <si>
    <t>Дата принятия</t>
  </si>
  <si>
    <t>Расход за период</t>
  </si>
  <si>
    <t>Всего по разделу 1</t>
  </si>
  <si>
    <t>Итого по  подразделу 1.1</t>
  </si>
  <si>
    <t>к прогнозу на текущий период, %</t>
  </si>
  <si>
    <t xml:space="preserve">сумма,
рублей
</t>
  </si>
  <si>
    <t xml:space="preserve">исполнено
за текущий период
</t>
  </si>
  <si>
    <t>прогноз на текущий период с учетом изменений, рублей</t>
  </si>
  <si>
    <t>к прогнозу на год, %</t>
  </si>
  <si>
    <t>сумма,
рублей</t>
  </si>
  <si>
    <t>В том числе (1 квартал, полугодие, 9 месяцев)</t>
  </si>
  <si>
    <t>Исполнено</t>
  </si>
  <si>
    <t>Прогноз на год с учетом изменений, рублей</t>
  </si>
  <si>
    <t>Коды дополнительных классификаторов</t>
  </si>
  <si>
    <t>Коды бюджетной классификации</t>
  </si>
  <si>
    <t>Наименование показателя кассового плана</t>
  </si>
  <si>
    <t>на 31.12.2018</t>
  </si>
  <si>
    <t>Бюджет города-курорта Железноводска Ставропольского края</t>
  </si>
  <si>
    <t>Отчет об исполнении кассового плана бюджета в 2018 году</t>
  </si>
  <si>
    <t>Раздел 1. Прогноз кассовых поступлений в бюджет города-курорта Железноводска Ставропольского края</t>
  </si>
  <si>
    <t>1.1 Прогноз кассовых поступлений по доходам в бюджет города-курорта Железноводска Ставропольского края</t>
  </si>
  <si>
    <t>1.2 Прогноз кассовых поступлений по источникам финансирования дефицита бюджета города-курорта Железноводска Ставропольского края</t>
  </si>
  <si>
    <t>Раздел 2. Прогноз кассовых выплат по расходам бюджета города-курорта Железноводска Ставропольского края</t>
  </si>
  <si>
    <t>2.1 Прогноз кассовых выплат по расходам бюджета города-курорта Железноводска Ставропольского края</t>
  </si>
  <si>
    <t>2.2 Прогноз кассовых выплат по источникам финансирования дефицита бюджета города-курорта Железноводска Ставропольского края</t>
  </si>
</sst>
</file>

<file path=xl/styles.xml><?xml version="1.0" encoding="utf-8"?>
<styleSheet xmlns="http://schemas.openxmlformats.org/spreadsheetml/2006/main">
  <numFmts count="3">
    <numFmt numFmtId="164" formatCode="#,##0.00;[Red]\-#,##0.00;0.00"/>
    <numFmt numFmtId="165" formatCode="000\.000\.000"/>
    <numFmt numFmtId="166" formatCode="00\.00\.0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Border="1" applyProtection="1">
      <protection hidden="1"/>
    </xf>
    <xf numFmtId="164" fontId="2" fillId="0" borderId="1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protection hidden="1"/>
    </xf>
    <xf numFmtId="164" fontId="2" fillId="0" borderId="5" xfId="1" applyNumberFormat="1" applyFont="1" applyFill="1" applyBorder="1" applyAlignment="1" applyProtection="1">
      <protection hidden="1"/>
    </xf>
    <xf numFmtId="0" fontId="1" fillId="0" borderId="4" xfId="1" applyBorder="1" applyProtection="1">
      <protection hidden="1"/>
    </xf>
    <xf numFmtId="0" fontId="1" fillId="0" borderId="3" xfId="1" applyBorder="1" applyProtection="1">
      <protection hidden="1"/>
    </xf>
    <xf numFmtId="0" fontId="1" fillId="0" borderId="5" xfId="1" applyBorder="1" applyProtection="1"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1" fillId="0" borderId="6" xfId="1" applyBorder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4" fontId="3" fillId="0" borderId="2" xfId="1" applyNumberFormat="1" applyFont="1" applyFill="1" applyBorder="1" applyAlignment="1" applyProtection="1">
      <protection hidden="1"/>
    </xf>
    <xf numFmtId="164" fontId="3" fillId="0" borderId="7" xfId="1" applyNumberFormat="1" applyFont="1" applyFill="1" applyBorder="1" applyAlignment="1" applyProtection="1">
      <protection hidden="1"/>
    </xf>
    <xf numFmtId="164" fontId="2" fillId="0" borderId="7" xfId="1" applyNumberFormat="1" applyFont="1" applyFill="1" applyBorder="1" applyAlignment="1" applyProtection="1">
      <protection hidden="1"/>
    </xf>
    <xf numFmtId="10" fontId="2" fillId="0" borderId="7" xfId="1" applyNumberFormat="1" applyFont="1" applyFill="1" applyBorder="1" applyAlignment="1" applyProtection="1">
      <protection hidden="1"/>
    </xf>
    <xf numFmtId="0" fontId="1" fillId="0" borderId="8" xfId="1" applyBorder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10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protection hidden="1"/>
    </xf>
    <xf numFmtId="0" fontId="1" fillId="0" borderId="9" xfId="1" applyBorder="1" applyProtection="1"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vertical="center" wrapText="1"/>
      <protection hidden="1"/>
    </xf>
    <xf numFmtId="0" fontId="2" fillId="0" borderId="11" xfId="1" applyNumberFormat="1" applyFont="1" applyFill="1" applyBorder="1" applyAlignment="1" applyProtection="1">
      <alignment vertical="center" wrapText="1"/>
      <protection hidden="1"/>
    </xf>
    <xf numFmtId="164" fontId="2" fillId="0" borderId="6" xfId="1" applyNumberFormat="1" applyFont="1" applyFill="1" applyBorder="1" applyAlignment="1" applyProtection="1">
      <protection hidden="1"/>
    </xf>
    <xf numFmtId="164" fontId="2" fillId="0" borderId="13" xfId="1" applyNumberFormat="1" applyFont="1" applyFill="1" applyBorder="1" applyAlignment="1" applyProtection="1">
      <protection hidden="1"/>
    </xf>
    <xf numFmtId="164" fontId="2" fillId="0" borderId="12" xfId="1" applyNumberFormat="1" applyFont="1" applyFill="1" applyBorder="1" applyAlignment="1" applyProtection="1">
      <protection hidden="1"/>
    </xf>
    <xf numFmtId="0" fontId="1" fillId="0" borderId="6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0" fontId="2" fillId="0" borderId="6" xfId="1" applyNumberFormat="1" applyFont="1" applyFill="1" applyBorder="1" applyAlignment="1" applyProtection="1">
      <alignment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Continuous" vertical="center" wrapText="1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10" fontId="5" fillId="0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protection hidden="1"/>
    </xf>
    <xf numFmtId="0" fontId="2" fillId="0" borderId="14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1"/>
  <sheetViews>
    <sheetView showGridLines="0" tabSelected="1" zoomScale="85" zoomScaleNormal="85" workbookViewId="0">
      <selection activeCell="AG5" sqref="AG5"/>
    </sheetView>
  </sheetViews>
  <sheetFormatPr defaultColWidth="9.140625" defaultRowHeight="12.75"/>
  <cols>
    <col min="1" max="1" width="0.5703125" style="1" customWidth="1"/>
    <col min="2" max="2" width="22.7109375" style="1" customWidth="1"/>
    <col min="3" max="3" width="0" style="1" hidden="1" customWidth="1"/>
    <col min="4" max="4" width="21.42578125" style="1" customWidth="1"/>
    <col min="5" max="5" width="0" style="1" hidden="1" customWidth="1"/>
    <col min="6" max="6" width="15" style="1" customWidth="1"/>
    <col min="7" max="8" width="0" style="1" hidden="1" customWidth="1"/>
    <col min="9" max="9" width="16.5703125" style="1" customWidth="1"/>
    <col min="10" max="10" width="13" style="1" customWidth="1"/>
    <col min="11" max="11" width="9.140625" style="1" customWidth="1"/>
    <col min="12" max="12" width="16.85546875" style="1" customWidth="1"/>
    <col min="13" max="13" width="13.28515625" style="1" customWidth="1"/>
    <col min="14" max="14" width="12.5703125" style="1" customWidth="1"/>
    <col min="15" max="32" width="0" style="1" hidden="1" customWidth="1"/>
    <col min="33" max="256" width="9.140625" style="1" customWidth="1"/>
    <col min="257" max="16384" width="9.140625" style="1"/>
  </cols>
  <sheetData>
    <row r="1" spans="1:41" ht="15" customHeight="1">
      <c r="A1" s="43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1:41" ht="12.75" customHeight="1">
      <c r="A2" s="43" t="s">
        <v>20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</row>
    <row r="3" spans="1:41" ht="12.75" customHeight="1">
      <c r="A3" s="43" t="s">
        <v>19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</row>
    <row r="4" spans="1:41" ht="12.75" customHeight="1">
      <c r="A4" s="2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</row>
    <row r="5" spans="1:41" ht="24.75" customHeight="1">
      <c r="A5" s="2"/>
      <c r="B5" s="50" t="s">
        <v>18</v>
      </c>
      <c r="C5" s="41"/>
      <c r="D5" s="50" t="s">
        <v>17</v>
      </c>
      <c r="E5" s="41"/>
      <c r="F5" s="50" t="s">
        <v>16</v>
      </c>
      <c r="G5" s="39"/>
      <c r="H5" s="40"/>
      <c r="I5" s="52" t="s">
        <v>15</v>
      </c>
      <c r="J5" s="53" t="s">
        <v>14</v>
      </c>
      <c r="K5" s="54"/>
      <c r="L5" s="53" t="s">
        <v>13</v>
      </c>
      <c r="M5" s="53"/>
      <c r="N5" s="53"/>
      <c r="O5" s="39"/>
      <c r="P5" s="38"/>
      <c r="Q5" s="38"/>
      <c r="R5" s="38"/>
      <c r="S5" s="38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</row>
    <row r="6" spans="1:41" ht="22.5" customHeight="1">
      <c r="A6" s="2"/>
      <c r="B6" s="50"/>
      <c r="C6" s="37"/>
      <c r="D6" s="50"/>
      <c r="E6" s="37"/>
      <c r="F6" s="50"/>
      <c r="G6" s="35"/>
      <c r="H6" s="36"/>
      <c r="I6" s="52"/>
      <c r="J6" s="52" t="s">
        <v>12</v>
      </c>
      <c r="K6" s="52" t="s">
        <v>11</v>
      </c>
      <c r="L6" s="52" t="s">
        <v>10</v>
      </c>
      <c r="M6" s="50" t="s">
        <v>9</v>
      </c>
      <c r="N6" s="50"/>
      <c r="O6" s="35"/>
      <c r="P6" s="34"/>
      <c r="Q6" s="34"/>
      <c r="R6" s="34"/>
      <c r="S6" s="3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</row>
    <row r="7" spans="1:41" ht="32.25" customHeight="1">
      <c r="A7" s="2"/>
      <c r="B7" s="50"/>
      <c r="C7" s="37"/>
      <c r="D7" s="50"/>
      <c r="E7" s="37"/>
      <c r="F7" s="50"/>
      <c r="G7" s="35"/>
      <c r="H7" s="36"/>
      <c r="I7" s="52"/>
      <c r="J7" s="52"/>
      <c r="K7" s="52"/>
      <c r="L7" s="50"/>
      <c r="M7" s="35" t="s">
        <v>8</v>
      </c>
      <c r="N7" s="34" t="s">
        <v>7</v>
      </c>
      <c r="O7" s="34"/>
      <c r="P7" s="34"/>
      <c r="Q7" s="34"/>
      <c r="R7" s="34"/>
      <c r="S7" s="3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</row>
    <row r="8" spans="1:41" ht="12.75" customHeight="1">
      <c r="A8" s="2"/>
      <c r="B8" s="48" t="s">
        <v>22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9"/>
      <c r="U8" s="49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409.6" hidden="1" customHeight="1">
      <c r="A9" s="2"/>
      <c r="B9" s="33"/>
      <c r="C9" s="32"/>
      <c r="D9" s="32"/>
      <c r="E9" s="32"/>
      <c r="F9" s="32"/>
      <c r="G9" s="32"/>
      <c r="H9" s="32"/>
      <c r="I9" s="32"/>
      <c r="J9" s="24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24" t="s">
        <v>3</v>
      </c>
      <c r="AB9" s="24"/>
      <c r="AC9" s="24"/>
      <c r="AD9" s="24"/>
      <c r="AE9" s="24"/>
      <c r="AF9" s="24"/>
      <c r="AG9" s="23"/>
      <c r="AH9" s="2"/>
      <c r="AI9" s="2"/>
      <c r="AJ9" s="2"/>
      <c r="AK9" s="2"/>
      <c r="AL9" s="2"/>
      <c r="AM9" s="2"/>
      <c r="AN9" s="2"/>
      <c r="AO9" s="2"/>
    </row>
    <row r="10" spans="1:41" ht="12.75" customHeight="1">
      <c r="A10" s="18"/>
      <c r="B10" s="45" t="s">
        <v>23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30"/>
      <c r="AH10" s="2"/>
      <c r="AI10" s="2"/>
      <c r="AJ10" s="2"/>
      <c r="AK10" s="2"/>
      <c r="AL10" s="2"/>
      <c r="AM10" s="2"/>
      <c r="AN10" s="2"/>
      <c r="AO10" s="2"/>
    </row>
    <row r="11" spans="1:41" ht="12.75" customHeight="1">
      <c r="A11" s="18"/>
      <c r="B11" s="19"/>
      <c r="C11" s="19"/>
      <c r="D11" s="19"/>
      <c r="E11" s="19"/>
      <c r="F11" s="22">
        <v>10101</v>
      </c>
      <c r="G11" s="19"/>
      <c r="H11" s="21"/>
      <c r="I11" s="13">
        <v>619059576.08000004</v>
      </c>
      <c r="J11" s="4">
        <v>634793269.12</v>
      </c>
      <c r="K11" s="20">
        <v>1.0254000000000001</v>
      </c>
      <c r="L11" s="13">
        <v>619059576.08000004</v>
      </c>
      <c r="M11" s="13">
        <f>J11</f>
        <v>634793269.12</v>
      </c>
      <c r="N11" s="20">
        <f>M11/L11</f>
        <v>1.0254154747748652</v>
      </c>
      <c r="O11" s="13">
        <v>34720975</v>
      </c>
      <c r="P11" s="13">
        <v>32679910</v>
      </c>
      <c r="Q11" s="13">
        <v>39019974.950000003</v>
      </c>
      <c r="R11" s="13">
        <v>43128875</v>
      </c>
      <c r="S11" s="13">
        <v>32754072.5</v>
      </c>
      <c r="T11" s="13">
        <v>35249875</v>
      </c>
      <c r="U11" s="13">
        <v>45384475</v>
      </c>
      <c r="V11" s="13">
        <v>37972506.909999996</v>
      </c>
      <c r="W11" s="13">
        <v>39988525</v>
      </c>
      <c r="X11" s="13">
        <v>47571856</v>
      </c>
      <c r="Y11" s="13">
        <v>97466726.269999996</v>
      </c>
      <c r="Z11" s="13">
        <v>133121804.45</v>
      </c>
      <c r="AA11" s="19"/>
      <c r="AB11" s="19"/>
      <c r="AC11" s="19" t="s">
        <v>2</v>
      </c>
      <c r="AD11" s="19"/>
      <c r="AE11" s="19"/>
      <c r="AF11" s="19"/>
      <c r="AG11" s="30"/>
      <c r="AH11" s="2"/>
      <c r="AI11" s="2"/>
      <c r="AJ11" s="2"/>
      <c r="AK11" s="2"/>
      <c r="AL11" s="2"/>
      <c r="AM11" s="2"/>
      <c r="AN11" s="2"/>
      <c r="AO11" s="2"/>
    </row>
    <row r="12" spans="1:41" ht="12.75" customHeight="1">
      <c r="A12" s="18"/>
      <c r="B12" s="19"/>
      <c r="C12" s="19"/>
      <c r="D12" s="19"/>
      <c r="E12" s="19"/>
      <c r="F12" s="22">
        <v>10114</v>
      </c>
      <c r="G12" s="19"/>
      <c r="H12" s="21"/>
      <c r="I12" s="13">
        <v>11524310</v>
      </c>
      <c r="J12" s="4">
        <v>11524310</v>
      </c>
      <c r="K12" s="20">
        <v>1</v>
      </c>
      <c r="L12" s="13">
        <v>11524310</v>
      </c>
      <c r="M12" s="13">
        <f t="shared" ref="M12:M16" si="0">J12</f>
        <v>11524310</v>
      </c>
      <c r="N12" s="20">
        <f t="shared" ref="N12:N17" si="1">M12/L12</f>
        <v>1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11524310</v>
      </c>
      <c r="Z12" s="13">
        <v>0</v>
      </c>
      <c r="AA12" s="19"/>
      <c r="AB12" s="19"/>
      <c r="AC12" s="19" t="s">
        <v>2</v>
      </c>
      <c r="AD12" s="19"/>
      <c r="AE12" s="19"/>
      <c r="AF12" s="19"/>
      <c r="AG12" s="30"/>
      <c r="AH12" s="2"/>
      <c r="AI12" s="2"/>
      <c r="AJ12" s="2"/>
      <c r="AK12" s="2"/>
      <c r="AL12" s="2"/>
      <c r="AM12" s="2"/>
      <c r="AN12" s="2"/>
      <c r="AO12" s="2"/>
    </row>
    <row r="13" spans="1:41" ht="12.75" customHeight="1">
      <c r="A13" s="18"/>
      <c r="B13" s="19"/>
      <c r="C13" s="19"/>
      <c r="D13" s="19"/>
      <c r="E13" s="19"/>
      <c r="F13" s="22">
        <v>10301</v>
      </c>
      <c r="G13" s="19"/>
      <c r="H13" s="21"/>
      <c r="I13" s="13">
        <v>60992511.229999997</v>
      </c>
      <c r="J13" s="4">
        <v>60990311.229999997</v>
      </c>
      <c r="K13" s="20">
        <v>1</v>
      </c>
      <c r="L13" s="13">
        <v>60992511.229999997</v>
      </c>
      <c r="M13" s="13">
        <f t="shared" si="0"/>
        <v>60990311.229999997</v>
      </c>
      <c r="N13" s="20">
        <f t="shared" si="1"/>
        <v>0.99996392999803363</v>
      </c>
      <c r="O13" s="13">
        <v>6568860</v>
      </c>
      <c r="P13" s="13">
        <v>9562760</v>
      </c>
      <c r="Q13" s="13">
        <v>5191291.55</v>
      </c>
      <c r="R13" s="13">
        <v>6138790</v>
      </c>
      <c r="S13" s="13">
        <v>5879402</v>
      </c>
      <c r="T13" s="13">
        <v>4737240</v>
      </c>
      <c r="U13" s="13">
        <v>4378190</v>
      </c>
      <c r="V13" s="13">
        <v>4458640</v>
      </c>
      <c r="W13" s="13">
        <v>2637706</v>
      </c>
      <c r="X13" s="13">
        <v>2156360</v>
      </c>
      <c r="Y13" s="13">
        <v>2458971.6800000002</v>
      </c>
      <c r="Z13" s="13">
        <v>6824300</v>
      </c>
      <c r="AA13" s="19"/>
      <c r="AB13" s="19"/>
      <c r="AC13" s="19" t="s">
        <v>2</v>
      </c>
      <c r="AD13" s="19"/>
      <c r="AE13" s="19"/>
      <c r="AF13" s="19"/>
      <c r="AG13" s="30"/>
      <c r="AH13" s="2"/>
      <c r="AI13" s="2"/>
      <c r="AJ13" s="2"/>
      <c r="AK13" s="2"/>
      <c r="AL13" s="2"/>
      <c r="AM13" s="2"/>
      <c r="AN13" s="2"/>
      <c r="AO13" s="2"/>
    </row>
    <row r="14" spans="1:41" ht="12.75" customHeight="1">
      <c r="A14" s="18"/>
      <c r="B14" s="19"/>
      <c r="C14" s="19"/>
      <c r="D14" s="19"/>
      <c r="E14" s="19"/>
      <c r="F14" s="22">
        <v>10306</v>
      </c>
      <c r="G14" s="19"/>
      <c r="H14" s="21"/>
      <c r="I14" s="13">
        <v>1002500684.1</v>
      </c>
      <c r="J14" s="4">
        <v>999330971.32000005</v>
      </c>
      <c r="K14" s="20">
        <v>0.99680000000000002</v>
      </c>
      <c r="L14" s="13">
        <v>1002500684.1</v>
      </c>
      <c r="M14" s="13">
        <f t="shared" si="0"/>
        <v>999330971.32000005</v>
      </c>
      <c r="N14" s="20">
        <f t="shared" si="1"/>
        <v>0.99683819389824602</v>
      </c>
      <c r="O14" s="13">
        <v>24638270.109999999</v>
      </c>
      <c r="P14" s="13">
        <v>35458039.109999999</v>
      </c>
      <c r="Q14" s="13">
        <v>39902679.68</v>
      </c>
      <c r="R14" s="13">
        <v>37812499.68</v>
      </c>
      <c r="S14" s="13">
        <v>60977246.700000003</v>
      </c>
      <c r="T14" s="13">
        <v>72869588.719999999</v>
      </c>
      <c r="U14" s="13">
        <v>76227816.599999994</v>
      </c>
      <c r="V14" s="13">
        <v>235903644.96000001</v>
      </c>
      <c r="W14" s="13">
        <v>132967113.11</v>
      </c>
      <c r="X14" s="13">
        <v>52152512.149999999</v>
      </c>
      <c r="Y14" s="13">
        <v>197081903.16</v>
      </c>
      <c r="Z14" s="13">
        <v>36509370.119999997</v>
      </c>
      <c r="AA14" s="19"/>
      <c r="AB14" s="19"/>
      <c r="AC14" s="19" t="s">
        <v>2</v>
      </c>
      <c r="AD14" s="19"/>
      <c r="AE14" s="19"/>
      <c r="AF14" s="19"/>
      <c r="AG14" s="30"/>
      <c r="AH14" s="2"/>
      <c r="AI14" s="2"/>
      <c r="AJ14" s="2"/>
      <c r="AK14" s="2"/>
      <c r="AL14" s="2"/>
      <c r="AM14" s="2"/>
      <c r="AN14" s="2"/>
      <c r="AO14" s="2"/>
    </row>
    <row r="15" spans="1:41" ht="12.75" customHeight="1">
      <c r="A15" s="18"/>
      <c r="B15" s="19"/>
      <c r="C15" s="19"/>
      <c r="D15" s="19"/>
      <c r="E15" s="19"/>
      <c r="F15" s="22">
        <v>10311</v>
      </c>
      <c r="G15" s="19"/>
      <c r="H15" s="21"/>
      <c r="I15" s="13">
        <v>-510857.88</v>
      </c>
      <c r="J15" s="4">
        <v>-317826.28000000003</v>
      </c>
      <c r="K15" s="20">
        <v>0.62209999999999999</v>
      </c>
      <c r="L15" s="13">
        <v>-510857.88</v>
      </c>
      <c r="M15" s="13">
        <f t="shared" si="0"/>
        <v>-317826.28000000003</v>
      </c>
      <c r="N15" s="20">
        <f t="shared" si="1"/>
        <v>0.62214226782603421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-510857.88</v>
      </c>
      <c r="AA15" s="19"/>
      <c r="AB15" s="19"/>
      <c r="AC15" s="19" t="s">
        <v>2</v>
      </c>
      <c r="AD15" s="19"/>
      <c r="AE15" s="19"/>
      <c r="AF15" s="19"/>
      <c r="AG15" s="30"/>
      <c r="AH15" s="2"/>
      <c r="AI15" s="2"/>
      <c r="AJ15" s="2"/>
      <c r="AK15" s="2"/>
      <c r="AL15" s="2"/>
      <c r="AM15" s="2"/>
      <c r="AN15" s="2"/>
      <c r="AO15" s="2"/>
    </row>
    <row r="16" spans="1:41" ht="12.75" customHeight="1">
      <c r="A16" s="18"/>
      <c r="B16" s="19"/>
      <c r="C16" s="19"/>
      <c r="D16" s="19"/>
      <c r="E16" s="19"/>
      <c r="F16" s="22">
        <v>10312</v>
      </c>
      <c r="G16" s="19"/>
      <c r="H16" s="21"/>
      <c r="I16" s="13">
        <v>-4836784.67</v>
      </c>
      <c r="J16" s="4">
        <v>-4540905.29</v>
      </c>
      <c r="K16" s="20">
        <v>0.93879999999999997</v>
      </c>
      <c r="L16" s="13">
        <v>-4836784.67</v>
      </c>
      <c r="M16" s="13">
        <f t="shared" si="0"/>
        <v>-4540905.29</v>
      </c>
      <c r="N16" s="20">
        <f t="shared" si="1"/>
        <v>0.93882725815040269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-4836784.67</v>
      </c>
      <c r="AA16" s="19"/>
      <c r="AB16" s="19"/>
      <c r="AC16" s="19" t="s">
        <v>2</v>
      </c>
      <c r="AD16" s="19"/>
      <c r="AE16" s="19"/>
      <c r="AF16" s="19"/>
      <c r="AG16" s="30"/>
      <c r="AH16" s="2"/>
      <c r="AI16" s="2"/>
      <c r="AJ16" s="2"/>
      <c r="AK16" s="2"/>
      <c r="AL16" s="2"/>
      <c r="AM16" s="2"/>
      <c r="AN16" s="2"/>
      <c r="AO16" s="2"/>
    </row>
    <row r="17" spans="1:41" ht="12.75" customHeight="1">
      <c r="A17" s="18"/>
      <c r="B17" s="45" t="s">
        <v>6</v>
      </c>
      <c r="C17" s="45"/>
      <c r="D17" s="45"/>
      <c r="E17" s="45"/>
      <c r="F17" s="45"/>
      <c r="G17" s="45"/>
      <c r="H17" s="46"/>
      <c r="I17" s="16">
        <v>1688729438.8599999</v>
      </c>
      <c r="J17" s="16">
        <v>1701780130.0999999</v>
      </c>
      <c r="K17" s="17">
        <v>1.00773</v>
      </c>
      <c r="L17" s="16">
        <v>1688729438.8599999</v>
      </c>
      <c r="M17" s="16">
        <f>SUM(M11:M16)</f>
        <v>1701780130.1000001</v>
      </c>
      <c r="N17" s="20">
        <f t="shared" si="1"/>
        <v>1.0077281125914463</v>
      </c>
      <c r="O17" s="14">
        <v>65928105.109999999</v>
      </c>
      <c r="P17" s="13">
        <v>77700709.109999999</v>
      </c>
      <c r="Q17" s="13">
        <v>84113946.180000007</v>
      </c>
      <c r="R17" s="13">
        <v>87080164.680000007</v>
      </c>
      <c r="S17" s="13">
        <v>99610721.200000003</v>
      </c>
      <c r="T17" s="13">
        <v>112856703.72</v>
      </c>
      <c r="U17" s="13">
        <v>125990481.59999999</v>
      </c>
      <c r="V17" s="13">
        <v>278334791.87</v>
      </c>
      <c r="W17" s="13">
        <v>175593344.11000001</v>
      </c>
      <c r="X17" s="13">
        <v>101880728.15000001</v>
      </c>
      <c r="Y17" s="13">
        <v>308531911.11000001</v>
      </c>
      <c r="Z17" s="15">
        <v>171107832.02000001</v>
      </c>
      <c r="AA17" s="45"/>
      <c r="AB17" s="45"/>
      <c r="AC17" s="45"/>
      <c r="AD17" s="31">
        <v>0</v>
      </c>
      <c r="AE17" s="19">
        <v>0</v>
      </c>
      <c r="AF17" s="19">
        <v>0</v>
      </c>
      <c r="AG17" s="30"/>
      <c r="AH17" s="2"/>
      <c r="AI17" s="2"/>
      <c r="AJ17" s="2"/>
      <c r="AK17" s="2"/>
      <c r="AL17" s="2"/>
      <c r="AM17" s="2"/>
      <c r="AN17" s="2"/>
      <c r="AO17" s="2"/>
    </row>
    <row r="18" spans="1:41" ht="12.75" customHeight="1">
      <c r="A18" s="18"/>
      <c r="B18" s="45" t="s">
        <v>24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30"/>
      <c r="AH18" s="2"/>
      <c r="AI18" s="2"/>
      <c r="AJ18" s="2"/>
      <c r="AK18" s="2"/>
      <c r="AL18" s="2"/>
      <c r="AM18" s="2"/>
      <c r="AN18" s="2"/>
      <c r="AO18" s="2"/>
    </row>
    <row r="19" spans="1:41" ht="12.75" customHeight="1">
      <c r="A19" s="18"/>
      <c r="B19" s="19"/>
      <c r="C19" s="19"/>
      <c r="D19" s="19"/>
      <c r="E19" s="19"/>
      <c r="F19" s="22">
        <v>10101</v>
      </c>
      <c r="G19" s="19"/>
      <c r="H19" s="21"/>
      <c r="I19" s="13">
        <f>10665000+33292000</f>
        <v>43957000</v>
      </c>
      <c r="J19" s="4">
        <v>43957000</v>
      </c>
      <c r="K19" s="20">
        <f>J19/I19</f>
        <v>1</v>
      </c>
      <c r="L19" s="13">
        <f>I19</f>
        <v>43957000</v>
      </c>
      <c r="M19" s="13">
        <f>J19</f>
        <v>43957000</v>
      </c>
      <c r="N19" s="20">
        <f>M19/L19</f>
        <v>1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9"/>
      <c r="AB19" s="19"/>
      <c r="AC19" s="19" t="s">
        <v>2</v>
      </c>
      <c r="AD19" s="19"/>
      <c r="AE19" s="19"/>
      <c r="AF19" s="19"/>
      <c r="AG19" s="30"/>
      <c r="AH19" s="2"/>
      <c r="AI19" s="2"/>
      <c r="AJ19" s="2"/>
      <c r="AK19" s="2"/>
      <c r="AL19" s="2"/>
      <c r="AM19" s="2"/>
      <c r="AN19" s="2"/>
      <c r="AO19" s="2"/>
    </row>
    <row r="20" spans="1:41" ht="12.75" customHeight="1">
      <c r="A20" s="18"/>
      <c r="B20" s="45" t="s">
        <v>6</v>
      </c>
      <c r="C20" s="45"/>
      <c r="D20" s="45"/>
      <c r="E20" s="45"/>
      <c r="F20" s="45"/>
      <c r="G20" s="45"/>
      <c r="H20" s="46"/>
      <c r="I20" s="16">
        <f>I19</f>
        <v>43957000</v>
      </c>
      <c r="J20" s="16">
        <f>J19</f>
        <v>43957000</v>
      </c>
      <c r="K20" s="20">
        <f>J20/I20</f>
        <v>1</v>
      </c>
      <c r="L20" s="16">
        <f>L19</f>
        <v>43957000</v>
      </c>
      <c r="M20" s="16">
        <f>M19</f>
        <v>43957000</v>
      </c>
      <c r="N20" s="20">
        <f t="shared" ref="N20:N21" si="2">M20/L20</f>
        <v>1</v>
      </c>
      <c r="O20" s="14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5">
        <v>0</v>
      </c>
      <c r="AA20" s="45"/>
      <c r="AB20" s="45"/>
      <c r="AC20" s="45"/>
      <c r="AD20" s="31">
        <v>0</v>
      </c>
      <c r="AE20" s="19">
        <v>0</v>
      </c>
      <c r="AF20" s="19">
        <v>0</v>
      </c>
      <c r="AG20" s="30"/>
      <c r="AH20" s="2"/>
      <c r="AI20" s="2"/>
      <c r="AJ20" s="2"/>
      <c r="AK20" s="2"/>
      <c r="AL20" s="2"/>
      <c r="AM20" s="2"/>
      <c r="AN20" s="2"/>
      <c r="AO20" s="2"/>
    </row>
    <row r="21" spans="1:41" ht="12.75" customHeight="1">
      <c r="A21" s="2"/>
      <c r="B21" s="11" t="s">
        <v>5</v>
      </c>
      <c r="C21" s="10"/>
      <c r="D21" s="9"/>
      <c r="E21" s="9"/>
      <c r="F21" s="9"/>
      <c r="G21" s="9"/>
      <c r="H21" s="8"/>
      <c r="I21" s="6">
        <f>I17+I20</f>
        <v>1732686438.8599999</v>
      </c>
      <c r="J21" s="6">
        <f>J17+J20</f>
        <v>1745737130.0999999</v>
      </c>
      <c r="K21" s="20">
        <f>J21/I21</f>
        <v>1.0075320559723353</v>
      </c>
      <c r="L21" s="4">
        <f>L17+L20</f>
        <v>1732686438.8599999</v>
      </c>
      <c r="M21" s="29">
        <f>M17+M20</f>
        <v>1745737130.1000001</v>
      </c>
      <c r="N21" s="20">
        <f t="shared" si="2"/>
        <v>1.0075320559723355</v>
      </c>
      <c r="O21" s="28">
        <v>65928105.109999999</v>
      </c>
      <c r="P21" s="16">
        <v>77700709.109999999</v>
      </c>
      <c r="Q21" s="16">
        <v>84113946.180000007</v>
      </c>
      <c r="R21" s="16">
        <v>87080164.680000007</v>
      </c>
      <c r="S21" s="16">
        <v>99610721.200000003</v>
      </c>
      <c r="T21" s="16">
        <v>112856703.72</v>
      </c>
      <c r="U21" s="16">
        <v>125990481.59999999</v>
      </c>
      <c r="V21" s="16">
        <v>278334791.87</v>
      </c>
      <c r="W21" s="16">
        <v>175593344.11000001</v>
      </c>
      <c r="X21" s="16">
        <v>101880728.15000001</v>
      </c>
      <c r="Y21" s="16">
        <v>308531911.11000001</v>
      </c>
      <c r="Z21" s="16">
        <v>171107832.02000001</v>
      </c>
      <c r="AA21" s="6">
        <v>0</v>
      </c>
      <c r="AB21" s="6">
        <v>0</v>
      </c>
      <c r="AC21" s="6">
        <v>0</v>
      </c>
      <c r="AD21" s="27">
        <v>0</v>
      </c>
      <c r="AE21" s="27">
        <v>0</v>
      </c>
      <c r="AF21" s="27">
        <v>0</v>
      </c>
      <c r="AG21" s="27"/>
      <c r="AH21" s="2"/>
      <c r="AI21" s="2"/>
      <c r="AJ21" s="2"/>
      <c r="AK21" s="2"/>
      <c r="AL21" s="2"/>
      <c r="AM21" s="2"/>
      <c r="AN21" s="2"/>
      <c r="AO21" s="2"/>
    </row>
    <row r="22" spans="1:41" ht="12.75" customHeight="1">
      <c r="A22" s="2"/>
      <c r="B22" s="2"/>
      <c r="C22" s="2"/>
      <c r="D22" s="3"/>
      <c r="E22" s="3"/>
      <c r="F22" s="3"/>
      <c r="G22" s="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3"/>
      <c r="W22" s="3"/>
      <c r="X22" s="3"/>
      <c r="Y22" s="3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5" customHeight="1">
      <c r="A23" s="2"/>
      <c r="B23" s="51" t="s">
        <v>25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3"/>
      <c r="W23" s="3"/>
      <c r="X23" s="3"/>
      <c r="Y23" s="3"/>
      <c r="Z23" s="2"/>
      <c r="AA23" s="2"/>
      <c r="AB23" s="2"/>
      <c r="AC23" s="2"/>
      <c r="AD23" s="2"/>
      <c r="AE23" s="2"/>
      <c r="AF23" s="2"/>
      <c r="AG23" s="2"/>
    </row>
    <row r="24" spans="1:41" ht="409.6" hidden="1" customHeight="1">
      <c r="A24" s="2"/>
      <c r="B24" s="26"/>
      <c r="C24" s="25"/>
      <c r="D24" s="25"/>
      <c r="E24" s="25"/>
      <c r="F24" s="25"/>
      <c r="G24" s="25"/>
      <c r="H24" s="25"/>
      <c r="I24" s="25"/>
      <c r="J24" s="24" t="s">
        <v>4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4" t="s">
        <v>3</v>
      </c>
      <c r="AB24" s="24"/>
      <c r="AC24" s="24"/>
      <c r="AD24" s="24"/>
      <c r="AE24" s="24"/>
      <c r="AF24" s="24"/>
      <c r="AG24" s="23"/>
    </row>
    <row r="25" spans="1:41" ht="12.75" customHeight="1">
      <c r="A25" s="18"/>
      <c r="B25" s="45" t="s">
        <v>26</v>
      </c>
      <c r="C25" s="45"/>
      <c r="D25" s="45"/>
      <c r="E25" s="45"/>
      <c r="F25" s="45"/>
      <c r="G25" s="45"/>
      <c r="H25" s="45"/>
      <c r="I25" s="45"/>
      <c r="J25" s="45"/>
      <c r="K25" s="47"/>
      <c r="L25" s="47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12"/>
    </row>
    <row r="26" spans="1:41" ht="12.75" customHeight="1">
      <c r="A26" s="18"/>
      <c r="B26" s="19"/>
      <c r="C26" s="19"/>
      <c r="D26" s="19"/>
      <c r="E26" s="19"/>
      <c r="F26" s="22">
        <v>10101</v>
      </c>
      <c r="G26" s="19"/>
      <c r="H26" s="21"/>
      <c r="I26" s="13">
        <v>621769144.00999999</v>
      </c>
      <c r="J26" s="4">
        <v>541492235.25</v>
      </c>
      <c r="K26" s="20">
        <v>0.87090000000000001</v>
      </c>
      <c r="L26" s="13">
        <v>621769144.00999999</v>
      </c>
      <c r="M26" s="13">
        <f>J26</f>
        <v>541492235.25</v>
      </c>
      <c r="N26" s="20">
        <f>M26/L26</f>
        <v>0.87088952622790672</v>
      </c>
      <c r="O26" s="13">
        <v>13277523.35</v>
      </c>
      <c r="P26" s="13">
        <v>44487194.170000002</v>
      </c>
      <c r="Q26" s="13">
        <v>55264741.200000003</v>
      </c>
      <c r="R26" s="13">
        <v>54026634.689999998</v>
      </c>
      <c r="S26" s="13">
        <v>37944511.68</v>
      </c>
      <c r="T26" s="13">
        <v>42465117.140000001</v>
      </c>
      <c r="U26" s="13">
        <v>42480345.299999997</v>
      </c>
      <c r="V26" s="13">
        <v>34843823.700000003</v>
      </c>
      <c r="W26" s="13">
        <v>42656179.350000001</v>
      </c>
      <c r="X26" s="13">
        <v>34174731.390000001</v>
      </c>
      <c r="Y26" s="13">
        <v>60735585.439999998</v>
      </c>
      <c r="Z26" s="13">
        <v>159412756.59999999</v>
      </c>
      <c r="AA26" s="19"/>
      <c r="AB26" s="19"/>
      <c r="AC26" s="19" t="s">
        <v>2</v>
      </c>
      <c r="AD26" s="13">
        <v>0</v>
      </c>
      <c r="AE26" s="13">
        <v>617509960.99000001</v>
      </c>
      <c r="AF26" s="13">
        <v>541492235.25</v>
      </c>
      <c r="AG26" s="12"/>
    </row>
    <row r="27" spans="1:41" ht="12.75" customHeight="1">
      <c r="A27" s="18"/>
      <c r="B27" s="19"/>
      <c r="C27" s="19"/>
      <c r="D27" s="19"/>
      <c r="E27" s="19"/>
      <c r="F27" s="22">
        <v>10109</v>
      </c>
      <c r="G27" s="19"/>
      <c r="H27" s="21"/>
      <c r="I27" s="13">
        <v>709689.23</v>
      </c>
      <c r="J27" s="4">
        <v>709688.33</v>
      </c>
      <c r="K27" s="20">
        <v>1</v>
      </c>
      <c r="L27" s="13">
        <v>709689.23</v>
      </c>
      <c r="M27" s="13">
        <f t="shared" ref="M27:M36" si="3">J27</f>
        <v>709688.33</v>
      </c>
      <c r="N27" s="20">
        <f t="shared" ref="N27:N36" si="4">M27/L27</f>
        <v>0.99999873183928689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111720</v>
      </c>
      <c r="U27" s="13">
        <v>0</v>
      </c>
      <c r="V27" s="13">
        <v>27019.77</v>
      </c>
      <c r="W27" s="13">
        <v>0</v>
      </c>
      <c r="X27" s="13">
        <v>388861</v>
      </c>
      <c r="Y27" s="13">
        <v>59999.46</v>
      </c>
      <c r="Z27" s="13">
        <v>122089</v>
      </c>
      <c r="AA27" s="19"/>
      <c r="AB27" s="19"/>
      <c r="AC27" s="19" t="s">
        <v>2</v>
      </c>
      <c r="AD27" s="13">
        <v>0</v>
      </c>
      <c r="AE27" s="13">
        <v>709688.33</v>
      </c>
      <c r="AF27" s="13">
        <v>709688.33</v>
      </c>
      <c r="AG27" s="12"/>
    </row>
    <row r="28" spans="1:41" ht="12.75" customHeight="1">
      <c r="A28" s="18"/>
      <c r="B28" s="19"/>
      <c r="C28" s="19"/>
      <c r="D28" s="19"/>
      <c r="E28" s="19"/>
      <c r="F28" s="22">
        <v>10111</v>
      </c>
      <c r="G28" s="19"/>
      <c r="H28" s="21"/>
      <c r="I28" s="13">
        <v>1707146.04</v>
      </c>
      <c r="J28" s="4">
        <v>1670818.29</v>
      </c>
      <c r="K28" s="20">
        <v>0.97870000000000001</v>
      </c>
      <c r="L28" s="13">
        <v>1707146.04</v>
      </c>
      <c r="M28" s="13">
        <f t="shared" si="3"/>
        <v>1670818.29</v>
      </c>
      <c r="N28" s="20">
        <f t="shared" si="4"/>
        <v>0.97872018611834755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636666.29</v>
      </c>
      <c r="W28" s="13">
        <v>89626.02</v>
      </c>
      <c r="X28" s="13">
        <v>439388.05</v>
      </c>
      <c r="Y28" s="13">
        <v>491097.76</v>
      </c>
      <c r="Z28" s="13">
        <v>50367.92</v>
      </c>
      <c r="AA28" s="19"/>
      <c r="AB28" s="19"/>
      <c r="AC28" s="19" t="s">
        <v>2</v>
      </c>
      <c r="AD28" s="13">
        <v>0</v>
      </c>
      <c r="AE28" s="13">
        <v>1670818.29</v>
      </c>
      <c r="AF28" s="13">
        <v>1670818.29</v>
      </c>
      <c r="AG28" s="12"/>
    </row>
    <row r="29" spans="1:41" ht="12.75" customHeight="1">
      <c r="A29" s="18"/>
      <c r="B29" s="19"/>
      <c r="C29" s="19"/>
      <c r="D29" s="19"/>
      <c r="E29" s="19"/>
      <c r="F29" s="22">
        <v>10112</v>
      </c>
      <c r="G29" s="19"/>
      <c r="H29" s="21"/>
      <c r="I29" s="13">
        <v>4949693.45</v>
      </c>
      <c r="J29" s="4">
        <v>4369470</v>
      </c>
      <c r="K29" s="20">
        <v>0.88280000000000003</v>
      </c>
      <c r="L29" s="13">
        <v>4949693.45</v>
      </c>
      <c r="M29" s="13">
        <f t="shared" si="3"/>
        <v>4369470</v>
      </c>
      <c r="N29" s="20">
        <f t="shared" si="4"/>
        <v>0.88277588180738742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353055.18</v>
      </c>
      <c r="U29" s="13">
        <v>47487.519999999997</v>
      </c>
      <c r="V29" s="13">
        <v>319470.65000000002</v>
      </c>
      <c r="W29" s="13">
        <v>1598686.08</v>
      </c>
      <c r="X29" s="13">
        <v>187224.09</v>
      </c>
      <c r="Y29" s="13">
        <v>833790.6</v>
      </c>
      <c r="Z29" s="13">
        <v>1609979.33</v>
      </c>
      <c r="AA29" s="19"/>
      <c r="AB29" s="19"/>
      <c r="AC29" s="19" t="s">
        <v>2</v>
      </c>
      <c r="AD29" s="13">
        <v>0</v>
      </c>
      <c r="AE29" s="13">
        <v>4744183.1100000003</v>
      </c>
      <c r="AF29" s="13">
        <v>4369470</v>
      </c>
      <c r="AG29" s="12"/>
    </row>
    <row r="30" spans="1:41" ht="12.75" customHeight="1">
      <c r="A30" s="18"/>
      <c r="B30" s="19"/>
      <c r="C30" s="19"/>
      <c r="D30" s="19"/>
      <c r="E30" s="19"/>
      <c r="F30" s="22">
        <v>10113</v>
      </c>
      <c r="G30" s="19"/>
      <c r="H30" s="21"/>
      <c r="I30" s="13">
        <v>5870790</v>
      </c>
      <c r="J30" s="4">
        <v>5882468.5800000001</v>
      </c>
      <c r="K30" s="20">
        <v>1.002</v>
      </c>
      <c r="L30" s="13">
        <v>5870790</v>
      </c>
      <c r="M30" s="13">
        <f t="shared" si="3"/>
        <v>5882468.5800000001</v>
      </c>
      <c r="N30" s="20">
        <f t="shared" si="4"/>
        <v>1.0019892689058882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295580.19</v>
      </c>
      <c r="U30" s="13">
        <v>1408431.52</v>
      </c>
      <c r="V30" s="13">
        <v>2338438.2599999998</v>
      </c>
      <c r="W30" s="13">
        <v>382887.62</v>
      </c>
      <c r="X30" s="13">
        <v>569901.49</v>
      </c>
      <c r="Y30" s="13">
        <v>75639.509999999995</v>
      </c>
      <c r="Z30" s="13">
        <v>799911.41</v>
      </c>
      <c r="AA30" s="19"/>
      <c r="AB30" s="19"/>
      <c r="AC30" s="19" t="s">
        <v>2</v>
      </c>
      <c r="AD30" s="13">
        <v>0</v>
      </c>
      <c r="AE30" s="13">
        <v>5870790</v>
      </c>
      <c r="AF30" s="13">
        <v>5882468.5800000001</v>
      </c>
      <c r="AG30" s="12"/>
    </row>
    <row r="31" spans="1:41" ht="12.75" customHeight="1">
      <c r="A31" s="18"/>
      <c r="B31" s="19"/>
      <c r="C31" s="19"/>
      <c r="D31" s="19"/>
      <c r="E31" s="19"/>
      <c r="F31" s="22">
        <v>10114</v>
      </c>
      <c r="G31" s="19"/>
      <c r="H31" s="21"/>
      <c r="I31" s="13">
        <v>11524310</v>
      </c>
      <c r="J31" s="4">
        <v>11516182.949999999</v>
      </c>
      <c r="K31" s="20">
        <v>0.99929999999999997</v>
      </c>
      <c r="L31" s="13">
        <v>11524310</v>
      </c>
      <c r="M31" s="13">
        <f t="shared" si="3"/>
        <v>11516182.949999999</v>
      </c>
      <c r="N31" s="20">
        <f t="shared" si="4"/>
        <v>0.99929479075102967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4168752.5</v>
      </c>
      <c r="Y31" s="13">
        <v>4640571.2</v>
      </c>
      <c r="Z31" s="13">
        <v>2714986.3</v>
      </c>
      <c r="AA31" s="19"/>
      <c r="AB31" s="19"/>
      <c r="AC31" s="19" t="s">
        <v>2</v>
      </c>
      <c r="AD31" s="13">
        <v>0</v>
      </c>
      <c r="AE31" s="13">
        <v>11524310</v>
      </c>
      <c r="AF31" s="13">
        <v>11516182.949999999</v>
      </c>
      <c r="AG31" s="12"/>
    </row>
    <row r="32" spans="1:41" ht="12.75" customHeight="1">
      <c r="A32" s="18"/>
      <c r="B32" s="19"/>
      <c r="C32" s="19"/>
      <c r="D32" s="19"/>
      <c r="E32" s="19"/>
      <c r="F32" s="22">
        <v>10115</v>
      </c>
      <c r="G32" s="19"/>
      <c r="H32" s="21"/>
      <c r="I32" s="13">
        <v>606542.63</v>
      </c>
      <c r="J32" s="4">
        <v>606541.63</v>
      </c>
      <c r="K32" s="20">
        <v>1</v>
      </c>
      <c r="L32" s="13">
        <v>606542.63</v>
      </c>
      <c r="M32" s="13">
        <f t="shared" si="3"/>
        <v>606541.63</v>
      </c>
      <c r="N32" s="20">
        <f t="shared" si="4"/>
        <v>0.99999835131126724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391090.95</v>
      </c>
      <c r="Y32" s="13">
        <v>186028.1</v>
      </c>
      <c r="Z32" s="13">
        <v>29423.58</v>
      </c>
      <c r="AA32" s="19"/>
      <c r="AB32" s="19"/>
      <c r="AC32" s="19" t="s">
        <v>2</v>
      </c>
      <c r="AD32" s="13">
        <v>0</v>
      </c>
      <c r="AE32" s="13">
        <v>606541.63</v>
      </c>
      <c r="AF32" s="13">
        <v>606541.63</v>
      </c>
      <c r="AG32" s="12"/>
    </row>
    <row r="33" spans="1:33" ht="12.75" customHeight="1">
      <c r="A33" s="18"/>
      <c r="B33" s="19"/>
      <c r="C33" s="19"/>
      <c r="D33" s="19"/>
      <c r="E33" s="19"/>
      <c r="F33" s="22">
        <v>10301</v>
      </c>
      <c r="G33" s="19"/>
      <c r="H33" s="21"/>
      <c r="I33" s="13">
        <v>60992511.229999997</v>
      </c>
      <c r="J33" s="4">
        <v>60990291.229999997</v>
      </c>
      <c r="K33" s="20">
        <v>1</v>
      </c>
      <c r="L33" s="13">
        <v>60992511.229999997</v>
      </c>
      <c r="M33" s="13">
        <f t="shared" si="3"/>
        <v>60990291.229999997</v>
      </c>
      <c r="N33" s="20">
        <f t="shared" si="4"/>
        <v>0.99996360208892487</v>
      </c>
      <c r="O33" s="13">
        <v>6247030.6299999999</v>
      </c>
      <c r="P33" s="13">
        <v>6480799.5099999998</v>
      </c>
      <c r="Q33" s="13">
        <v>7962470.7599999998</v>
      </c>
      <c r="R33" s="13">
        <v>4307508.37</v>
      </c>
      <c r="S33" s="13">
        <v>5399307.1500000004</v>
      </c>
      <c r="T33" s="13">
        <v>4550322.26</v>
      </c>
      <c r="U33" s="13">
        <v>3812560.44</v>
      </c>
      <c r="V33" s="13">
        <v>3632204.51</v>
      </c>
      <c r="W33" s="13">
        <v>4178622.36</v>
      </c>
      <c r="X33" s="13">
        <v>3587547.46</v>
      </c>
      <c r="Y33" s="13">
        <v>4831745.6399999997</v>
      </c>
      <c r="Z33" s="13">
        <v>6002392.1399999997</v>
      </c>
      <c r="AA33" s="19"/>
      <c r="AB33" s="19"/>
      <c r="AC33" s="19" t="s">
        <v>2</v>
      </c>
      <c r="AD33" s="13">
        <v>0</v>
      </c>
      <c r="AE33" s="13">
        <v>60990311.229999997</v>
      </c>
      <c r="AF33" s="13">
        <v>60990291.229999997</v>
      </c>
      <c r="AG33" s="12"/>
    </row>
    <row r="34" spans="1:33" ht="12.75" customHeight="1">
      <c r="A34" s="18"/>
      <c r="B34" s="19"/>
      <c r="C34" s="19"/>
      <c r="D34" s="19"/>
      <c r="E34" s="19"/>
      <c r="F34" s="22">
        <v>10306</v>
      </c>
      <c r="G34" s="19"/>
      <c r="H34" s="21"/>
      <c r="I34" s="13">
        <v>1001465074.16</v>
      </c>
      <c r="J34" s="4">
        <v>984923034.88</v>
      </c>
      <c r="K34" s="20">
        <v>0.98350000000000004</v>
      </c>
      <c r="L34" s="13">
        <v>1001465074.16</v>
      </c>
      <c r="M34" s="13">
        <f t="shared" si="3"/>
        <v>984923034.88</v>
      </c>
      <c r="N34" s="20">
        <f t="shared" si="4"/>
        <v>0.98348216057971372</v>
      </c>
      <c r="O34" s="13">
        <v>22058255.739999998</v>
      </c>
      <c r="P34" s="13">
        <v>34182589</v>
      </c>
      <c r="Q34" s="13">
        <v>33948286.670000002</v>
      </c>
      <c r="R34" s="13">
        <v>34161665.490000002</v>
      </c>
      <c r="S34" s="13">
        <v>45384114</v>
      </c>
      <c r="T34" s="13">
        <v>62273026.799999997</v>
      </c>
      <c r="U34" s="13">
        <v>31661000.300000001</v>
      </c>
      <c r="V34" s="13">
        <v>53644646.609999999</v>
      </c>
      <c r="W34" s="13">
        <v>85711436</v>
      </c>
      <c r="X34" s="13">
        <v>86036770.159999996</v>
      </c>
      <c r="Y34" s="13">
        <v>122646472.91</v>
      </c>
      <c r="Z34" s="13">
        <v>389756810.48000002</v>
      </c>
      <c r="AA34" s="19"/>
      <c r="AB34" s="19"/>
      <c r="AC34" s="19" t="s">
        <v>2</v>
      </c>
      <c r="AD34" s="13">
        <v>0</v>
      </c>
      <c r="AE34" s="13">
        <v>999131484.07000005</v>
      </c>
      <c r="AF34" s="13">
        <v>984923034.88</v>
      </c>
      <c r="AG34" s="12"/>
    </row>
    <row r="35" spans="1:33" ht="12.75" customHeight="1">
      <c r="A35" s="18"/>
      <c r="B35" s="19"/>
      <c r="C35" s="19"/>
      <c r="D35" s="19"/>
      <c r="E35" s="19"/>
      <c r="F35" s="22">
        <v>10312</v>
      </c>
      <c r="G35" s="19"/>
      <c r="H35" s="21"/>
      <c r="I35" s="13">
        <v>8517040.8599999994</v>
      </c>
      <c r="J35" s="4">
        <v>8472751.9199999999</v>
      </c>
      <c r="K35" s="20">
        <v>0.99480000000000002</v>
      </c>
      <c r="L35" s="13">
        <v>8517040.8599999994</v>
      </c>
      <c r="M35" s="13">
        <f t="shared" si="3"/>
        <v>8472751.9199999999</v>
      </c>
      <c r="N35" s="20">
        <f t="shared" si="4"/>
        <v>0.99479996154439021</v>
      </c>
      <c r="O35" s="13">
        <v>0</v>
      </c>
      <c r="P35" s="13">
        <v>0</v>
      </c>
      <c r="Q35" s="13">
        <v>4294428.04</v>
      </c>
      <c r="R35" s="13">
        <v>0</v>
      </c>
      <c r="S35" s="13">
        <v>4009136.2</v>
      </c>
      <c r="T35" s="13">
        <v>169187.68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44288.94</v>
      </c>
      <c r="AA35" s="19"/>
      <c r="AB35" s="19"/>
      <c r="AC35" s="19" t="s">
        <v>2</v>
      </c>
      <c r="AD35" s="13">
        <v>0</v>
      </c>
      <c r="AE35" s="13">
        <v>8517040.8599999994</v>
      </c>
      <c r="AF35" s="13">
        <v>8472751.9199999999</v>
      </c>
      <c r="AG35" s="12"/>
    </row>
    <row r="36" spans="1:33" ht="12.75" customHeight="1">
      <c r="A36" s="18"/>
      <c r="B36" s="45" t="s">
        <v>1</v>
      </c>
      <c r="C36" s="45"/>
      <c r="D36" s="45"/>
      <c r="E36" s="45"/>
      <c r="F36" s="45"/>
      <c r="G36" s="45"/>
      <c r="H36" s="46"/>
      <c r="I36" s="16">
        <v>1718111941.6099999</v>
      </c>
      <c r="J36" s="16">
        <v>1620633483.0599999</v>
      </c>
      <c r="K36" s="17">
        <v>0.94325999999999999</v>
      </c>
      <c r="L36" s="16">
        <v>1718111941.6099999</v>
      </c>
      <c r="M36" s="13">
        <f t="shared" si="3"/>
        <v>1620633483.0599999</v>
      </c>
      <c r="N36" s="44">
        <f t="shared" si="4"/>
        <v>0.94326419822293106</v>
      </c>
      <c r="O36" s="14">
        <v>41582809.719999999</v>
      </c>
      <c r="P36" s="13">
        <v>85150582.680000007</v>
      </c>
      <c r="Q36" s="13">
        <v>101469926.67</v>
      </c>
      <c r="R36" s="13">
        <v>92495808.549999997</v>
      </c>
      <c r="S36" s="13">
        <v>92737069.030000001</v>
      </c>
      <c r="T36" s="13">
        <v>110218009.25</v>
      </c>
      <c r="U36" s="13">
        <v>79409825.079999998</v>
      </c>
      <c r="V36" s="13">
        <v>95442269.790000007</v>
      </c>
      <c r="W36" s="13">
        <v>134617437.43000001</v>
      </c>
      <c r="X36" s="13">
        <v>129944267.09</v>
      </c>
      <c r="Y36" s="13">
        <v>194500930.62</v>
      </c>
      <c r="Z36" s="15">
        <v>560543005.70000005</v>
      </c>
      <c r="AA36" s="45"/>
      <c r="AB36" s="45"/>
      <c r="AC36" s="45"/>
      <c r="AD36" s="14">
        <v>0</v>
      </c>
      <c r="AE36" s="13">
        <v>1711275128.51</v>
      </c>
      <c r="AF36" s="13">
        <v>1620633483.0599999</v>
      </c>
      <c r="AG36" s="12"/>
    </row>
    <row r="37" spans="1:33" ht="12.75" customHeight="1">
      <c r="A37" s="18"/>
      <c r="B37" s="45" t="s">
        <v>27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12"/>
    </row>
    <row r="38" spans="1:33" ht="12.75" customHeight="1">
      <c r="A38" s="18"/>
      <c r="B38" s="19"/>
      <c r="C38" s="19"/>
      <c r="D38" s="19"/>
      <c r="E38" s="19"/>
      <c r="F38" s="22">
        <v>10101</v>
      </c>
      <c r="G38" s="19"/>
      <c r="H38" s="21"/>
      <c r="I38" s="13">
        <v>-38985000</v>
      </c>
      <c r="J38" s="4">
        <v>-38985000</v>
      </c>
      <c r="K38" s="20">
        <f>J38/I38</f>
        <v>1</v>
      </c>
      <c r="L38" s="13">
        <f>I38</f>
        <v>-38985000</v>
      </c>
      <c r="M38" s="13">
        <f>J38</f>
        <v>-38985000</v>
      </c>
      <c r="N38" s="20">
        <f>M38/L38</f>
        <v>1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9"/>
      <c r="AB38" s="19"/>
      <c r="AC38" s="19" t="s">
        <v>2</v>
      </c>
      <c r="AD38" s="13">
        <v>38985000</v>
      </c>
      <c r="AE38" s="13">
        <v>0</v>
      </c>
      <c r="AF38" s="13">
        <v>0</v>
      </c>
      <c r="AG38" s="12"/>
    </row>
    <row r="39" spans="1:33" ht="12.75" customHeight="1">
      <c r="A39" s="18"/>
      <c r="B39" s="45" t="s">
        <v>1</v>
      </c>
      <c r="C39" s="45"/>
      <c r="D39" s="45"/>
      <c r="E39" s="45"/>
      <c r="F39" s="45"/>
      <c r="G39" s="45"/>
      <c r="H39" s="46"/>
      <c r="I39" s="16">
        <f>I38</f>
        <v>-38985000</v>
      </c>
      <c r="J39" s="16">
        <f>J38</f>
        <v>-38985000</v>
      </c>
      <c r="K39" s="20">
        <f t="shared" ref="K39:K40" si="5">J39/I39</f>
        <v>1</v>
      </c>
      <c r="L39" s="16">
        <f>L38</f>
        <v>-38985000</v>
      </c>
      <c r="M39" s="16">
        <f>M38</f>
        <v>-38985000</v>
      </c>
      <c r="N39" s="20">
        <f t="shared" ref="N39:N40" si="6">M39/L39</f>
        <v>1</v>
      </c>
      <c r="O39" s="14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5">
        <v>0</v>
      </c>
      <c r="AA39" s="45"/>
      <c r="AB39" s="45"/>
      <c r="AC39" s="45"/>
      <c r="AD39" s="14">
        <v>38985000</v>
      </c>
      <c r="AE39" s="13">
        <v>0</v>
      </c>
      <c r="AF39" s="13">
        <v>0</v>
      </c>
      <c r="AG39" s="12"/>
    </row>
    <row r="40" spans="1:33" ht="12.75" customHeight="1">
      <c r="A40" s="2"/>
      <c r="B40" s="11" t="s">
        <v>0</v>
      </c>
      <c r="C40" s="10"/>
      <c r="D40" s="9"/>
      <c r="E40" s="9"/>
      <c r="F40" s="9"/>
      <c r="G40" s="9"/>
      <c r="H40" s="8"/>
      <c r="I40" s="6">
        <f>I36-I39</f>
        <v>1757096941.6099999</v>
      </c>
      <c r="J40" s="6">
        <f>J36-J39</f>
        <v>1659618483.0599999</v>
      </c>
      <c r="K40" s="20">
        <f t="shared" si="5"/>
        <v>0.94452300482597051</v>
      </c>
      <c r="L40" s="7">
        <f>L36-L39</f>
        <v>1757096941.6099999</v>
      </c>
      <c r="M40" s="7">
        <f>M36-M39</f>
        <v>1659618483.0599999</v>
      </c>
      <c r="N40" s="20">
        <f t="shared" si="6"/>
        <v>0.94452300482597051</v>
      </c>
      <c r="O40" s="5">
        <v>41582809.719999999</v>
      </c>
      <c r="P40" s="4">
        <v>85150582.680000007</v>
      </c>
      <c r="Q40" s="4">
        <v>101469926.67</v>
      </c>
      <c r="R40" s="4">
        <v>92495808.549999997</v>
      </c>
      <c r="S40" s="4">
        <v>92737069.030000001</v>
      </c>
      <c r="T40" s="4">
        <v>110218009.25</v>
      </c>
      <c r="U40" s="4">
        <v>79409825.079999998</v>
      </c>
      <c r="V40" s="4">
        <v>95442269.790000007</v>
      </c>
      <c r="W40" s="4">
        <v>134617437.43000001</v>
      </c>
      <c r="X40" s="4">
        <v>129944267.09</v>
      </c>
      <c r="Y40" s="4">
        <v>194500930.62</v>
      </c>
      <c r="Z40" s="4">
        <v>560543005.70000005</v>
      </c>
      <c r="AA40" s="2"/>
      <c r="AB40" s="2"/>
      <c r="AC40" s="2"/>
      <c r="AD40" s="2">
        <v>38985000</v>
      </c>
      <c r="AE40" s="2">
        <v>1711275128.51</v>
      </c>
      <c r="AF40" s="2">
        <v>1620633483.0599999</v>
      </c>
      <c r="AG40" s="3"/>
    </row>
    <row r="41" spans="1:33" ht="12.75" customHeight="1">
      <c r="A41" s="2"/>
      <c r="B41" s="2"/>
      <c r="C41" s="2"/>
      <c r="D41" s="3"/>
      <c r="E41" s="3"/>
      <c r="F41" s="3"/>
      <c r="G41" s="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3"/>
      <c r="W41" s="3"/>
      <c r="X41" s="3"/>
      <c r="Y41" s="3"/>
      <c r="Z41" s="2"/>
      <c r="AA41" s="2"/>
      <c r="AB41" s="2"/>
      <c r="AC41" s="2"/>
      <c r="AD41" s="2"/>
      <c r="AE41" s="2"/>
      <c r="AF41" s="2"/>
      <c r="AG41" s="2"/>
    </row>
  </sheetData>
  <mergeCells count="24">
    <mergeCell ref="AA17:AC17"/>
    <mergeCell ref="B20:H20"/>
    <mergeCell ref="AA20:AC20"/>
    <mergeCell ref="B10:AF10"/>
    <mergeCell ref="B18:AF18"/>
    <mergeCell ref="B8:U8"/>
    <mergeCell ref="B5:B7"/>
    <mergeCell ref="D5:D7"/>
    <mergeCell ref="B23:U23"/>
    <mergeCell ref="B36:H36"/>
    <mergeCell ref="B17:H17"/>
    <mergeCell ref="F5:F7"/>
    <mergeCell ref="I5:I7"/>
    <mergeCell ref="J5:K5"/>
    <mergeCell ref="L5:N5"/>
    <mergeCell ref="J6:J7"/>
    <mergeCell ref="K6:K7"/>
    <mergeCell ref="L6:L7"/>
    <mergeCell ref="M6:N6"/>
    <mergeCell ref="AA36:AC36"/>
    <mergeCell ref="B39:H39"/>
    <mergeCell ref="AA39:AC39"/>
    <mergeCell ref="B25:AF25"/>
    <mergeCell ref="B37:AF37"/>
  </mergeCells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кассового плана (все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AdmAccount</dc:creator>
  <cp:lastModifiedBy>AdmAccount</cp:lastModifiedBy>
  <cp:lastPrinted>2019-02-18T10:02:01Z</cp:lastPrinted>
  <dcterms:created xsi:type="dcterms:W3CDTF">2019-01-23T07:30:44Z</dcterms:created>
  <dcterms:modified xsi:type="dcterms:W3CDTF">2019-02-20T07:53:34Z</dcterms:modified>
</cp:coreProperties>
</file>