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10740"/>
  </bookViews>
  <sheets>
    <sheet name="Исполнение кассового плана (в_1" sheetId="2" r:id="rId1"/>
  </sheets>
  <calcPr calcId="124519"/>
</workbook>
</file>

<file path=xl/calcChain.xml><?xml version="1.0" encoding="utf-8"?>
<calcChain xmlns="http://schemas.openxmlformats.org/spreadsheetml/2006/main">
  <c r="N37" i="2"/>
  <c r="N38"/>
  <c r="N36"/>
  <c r="K37"/>
  <c r="K38"/>
  <c r="J38"/>
  <c r="L38"/>
  <c r="M38"/>
  <c r="I38"/>
  <c r="J37"/>
  <c r="L37"/>
  <c r="M37"/>
  <c r="I37"/>
  <c r="K36"/>
  <c r="M36"/>
  <c r="L36"/>
  <c r="I36"/>
  <c r="N18"/>
  <c r="N20"/>
  <c r="K18"/>
  <c r="K21"/>
  <c r="K20"/>
  <c r="J21"/>
  <c r="M21"/>
  <c r="J20"/>
  <c r="L20"/>
  <c r="L21" s="1"/>
  <c r="N21" s="1"/>
  <c r="M20"/>
  <c r="I21"/>
  <c r="I20"/>
  <c r="I18"/>
  <c r="N27" l="1"/>
  <c r="N28"/>
  <c r="N29"/>
  <c r="N30"/>
  <c r="N31"/>
  <c r="N32"/>
  <c r="N33"/>
  <c r="N34"/>
  <c r="N26"/>
  <c r="L34"/>
</calcChain>
</file>

<file path=xl/sharedStrings.xml><?xml version="1.0" encoding="utf-8"?>
<sst xmlns="http://schemas.openxmlformats.org/spreadsheetml/2006/main" count="46" uniqueCount="28">
  <si>
    <t>Всего по разделу 2</t>
  </si>
  <si>
    <t>Итого по  подразделу 2.1</t>
  </si>
  <si>
    <t>Бюджет 2018 г.</t>
  </si>
  <si>
    <t>Дата принятия</t>
  </si>
  <si>
    <t>Расход за период</t>
  </si>
  <si>
    <t>Всего по разделу 1</t>
  </si>
  <si>
    <t>Итого по  подразделу 1.1</t>
  </si>
  <si>
    <t>к прогнозу на текущий период, %</t>
  </si>
  <si>
    <t xml:space="preserve">сумма,
рублей
</t>
  </si>
  <si>
    <t xml:space="preserve">исполнено
за текущий период
</t>
  </si>
  <si>
    <t>прогноз на текущий период с учетом изменений, рублей</t>
  </si>
  <si>
    <t>к прогнозу на год, %</t>
  </si>
  <si>
    <t>сумма,
рублей</t>
  </si>
  <si>
    <t>В том числе (1 квартал, полугодие, 9 месяцев)</t>
  </si>
  <si>
    <t>Исполнено</t>
  </si>
  <si>
    <t>Прогноз на год с учетом изменений, рублей</t>
  </si>
  <si>
    <t>Коды дополнительных классификаторов</t>
  </si>
  <si>
    <t>Коды бюджетной классификации</t>
  </si>
  <si>
    <t>Наименование показателя кассового плана</t>
  </si>
  <si>
    <t>на 30.06.2018</t>
  </si>
  <si>
    <t>Бюджет города-курорта Железноводска Ставропольского края</t>
  </si>
  <si>
    <t>Отчет об исполнении кассового плана бюджета в 2018 году</t>
  </si>
  <si>
    <t>Раздел 1. Прогноз кассовых поступлений в бюджет города-курорта Железноводска Ставропольского края</t>
  </si>
  <si>
    <t>1.1 Прогноз кассовых поступлений по доходам в бюджет города-курорта Железноводска Ставропольского края</t>
  </si>
  <si>
    <t>1.2 Прогноз кассовых поступлений по источникам финансирования дефицита бюджета города-курорта Железноводска Ставропольского края</t>
  </si>
  <si>
    <t>Раздел 2. Прогноз кассовых выплат по расходам бюджета города-курорта Железноводска Ставропольского края</t>
  </si>
  <si>
    <t>2.1 Прогноз кассовых выплат по расходам бюджета города-курорта Железноводска Ставропольского края</t>
  </si>
  <si>
    <t>2.2 Прогноз кассовых выплат по источникам финансирования дефицита бюджета города-курорта Железноводска Ставропольского края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</si>
</sst>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\.000\.000"/>
    <numFmt numFmtId="166" formatCode="00\.00\.00"/>
  </numFmts>
  <fonts count="6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Border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protection hidden="1"/>
    </xf>
    <xf numFmtId="0" fontId="1" fillId="0" borderId="4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5" xfId="1" applyBorder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1" fillId="0" borderId="6" xfId="1" applyBorder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protection hidden="1"/>
    </xf>
    <xf numFmtId="10" fontId="2" fillId="0" borderId="1" xfId="1" applyNumberFormat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0" fontId="2" fillId="0" borderId="7" xfId="1" applyNumberFormat="1" applyFont="1" applyFill="1" applyBorder="1" applyAlignment="1" applyProtection="1">
      <protection hidden="1"/>
    </xf>
    <xf numFmtId="0" fontId="1" fillId="0" borderId="8" xfId="1" applyBorder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protection hidden="1"/>
    </xf>
    <xf numFmtId="0" fontId="1" fillId="0" borderId="9" xfId="1" applyBorder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vertical="center" wrapText="1"/>
      <protection hidden="1"/>
    </xf>
    <xf numFmtId="0" fontId="2" fillId="0" borderId="11" xfId="1" applyNumberFormat="1" applyFont="1" applyFill="1" applyBorder="1" applyAlignment="1" applyProtection="1">
      <alignment vertical="center" wrapText="1"/>
      <protection hidden="1"/>
    </xf>
    <xf numFmtId="164" fontId="2" fillId="0" borderId="6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2" fillId="0" borderId="6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Continuous" vertical="center" wrapText="1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10" fontId="5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showGridLines="0" tabSelected="1" topLeftCell="A7" workbookViewId="0">
      <selection activeCell="L42" sqref="L42"/>
    </sheetView>
  </sheetViews>
  <sheetFormatPr defaultColWidth="9.140625" defaultRowHeight="12.75"/>
  <cols>
    <col min="1" max="1" width="0.5703125" style="1" customWidth="1"/>
    <col min="2" max="2" width="22.7109375" style="1" customWidth="1"/>
    <col min="3" max="3" width="0" style="1" hidden="1" customWidth="1"/>
    <col min="4" max="4" width="21.42578125" style="1" customWidth="1"/>
    <col min="5" max="5" width="0" style="1" hidden="1" customWidth="1"/>
    <col min="6" max="6" width="15" style="1" customWidth="1"/>
    <col min="7" max="8" width="0" style="1" hidden="1" customWidth="1"/>
    <col min="9" max="9" width="16.5703125" style="1" customWidth="1"/>
    <col min="10" max="10" width="11.7109375" style="1" customWidth="1"/>
    <col min="11" max="11" width="9.140625" style="1" customWidth="1"/>
    <col min="12" max="12" width="16.85546875" style="1" customWidth="1"/>
    <col min="13" max="13" width="12.28515625" style="1" customWidth="1"/>
    <col min="14" max="14" width="12.5703125" style="1" customWidth="1"/>
    <col min="15" max="32" width="0" style="1" hidden="1" customWidth="1"/>
    <col min="33" max="256" width="9.140625" style="1" customWidth="1"/>
    <col min="257" max="16384" width="9.140625" style="1"/>
  </cols>
  <sheetData>
    <row r="1" spans="1:41" ht="15" customHeight="1">
      <c r="A1" s="42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ht="12.75" customHeight="1">
      <c r="A2" s="42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41" ht="12.75" customHeight="1">
      <c r="A3" s="42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</row>
    <row r="4" spans="1:41" ht="12.75" customHeight="1">
      <c r="A4" s="2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</row>
    <row r="5" spans="1:41" ht="24.75" customHeight="1">
      <c r="A5" s="2"/>
      <c r="B5" s="44" t="s">
        <v>18</v>
      </c>
      <c r="C5" s="40"/>
      <c r="D5" s="44" t="s">
        <v>17</v>
      </c>
      <c r="E5" s="40"/>
      <c r="F5" s="44" t="s">
        <v>16</v>
      </c>
      <c r="G5" s="38"/>
      <c r="H5" s="39"/>
      <c r="I5" s="45" t="s">
        <v>15</v>
      </c>
      <c r="J5" s="46" t="s">
        <v>14</v>
      </c>
      <c r="K5" s="47"/>
      <c r="L5" s="46" t="s">
        <v>13</v>
      </c>
      <c r="M5" s="46"/>
      <c r="N5" s="46"/>
      <c r="O5" s="38"/>
      <c r="P5" s="37"/>
      <c r="Q5" s="37"/>
      <c r="R5" s="37"/>
      <c r="S5" s="37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</row>
    <row r="6" spans="1:41" ht="22.5" customHeight="1">
      <c r="A6" s="2"/>
      <c r="B6" s="44"/>
      <c r="C6" s="36"/>
      <c r="D6" s="44"/>
      <c r="E6" s="36"/>
      <c r="F6" s="44"/>
      <c r="G6" s="34"/>
      <c r="H6" s="35"/>
      <c r="I6" s="45"/>
      <c r="J6" s="45" t="s">
        <v>12</v>
      </c>
      <c r="K6" s="45" t="s">
        <v>11</v>
      </c>
      <c r="L6" s="45" t="s">
        <v>10</v>
      </c>
      <c r="M6" s="44" t="s">
        <v>9</v>
      </c>
      <c r="N6" s="44"/>
      <c r="O6" s="34"/>
      <c r="P6" s="33"/>
      <c r="Q6" s="33"/>
      <c r="R6" s="33"/>
      <c r="S6" s="33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1" ht="32.25" customHeight="1">
      <c r="A7" s="2"/>
      <c r="B7" s="44"/>
      <c r="C7" s="36"/>
      <c r="D7" s="44"/>
      <c r="E7" s="36"/>
      <c r="F7" s="44"/>
      <c r="G7" s="34"/>
      <c r="H7" s="35"/>
      <c r="I7" s="45"/>
      <c r="J7" s="45"/>
      <c r="K7" s="45"/>
      <c r="L7" s="44"/>
      <c r="M7" s="34" t="s">
        <v>8</v>
      </c>
      <c r="N7" s="33" t="s">
        <v>7</v>
      </c>
      <c r="O7" s="33"/>
      <c r="P7" s="33"/>
      <c r="Q7" s="33"/>
      <c r="R7" s="33"/>
      <c r="S7" s="33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41" ht="12.75" customHeight="1">
      <c r="A8" s="2"/>
      <c r="B8" s="50" t="s">
        <v>22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1"/>
      <c r="U8" s="51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409.6" hidden="1" customHeight="1">
      <c r="A9" s="2"/>
      <c r="B9" s="32"/>
      <c r="C9" s="31"/>
      <c r="D9" s="31"/>
      <c r="E9" s="31"/>
      <c r="F9" s="31"/>
      <c r="G9" s="31"/>
      <c r="H9" s="31"/>
      <c r="I9" s="31"/>
      <c r="J9" s="24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24" t="s">
        <v>3</v>
      </c>
      <c r="AB9" s="24"/>
      <c r="AC9" s="24"/>
      <c r="AD9" s="24"/>
      <c r="AE9" s="24"/>
      <c r="AF9" s="24"/>
      <c r="AG9" s="23"/>
      <c r="AH9" s="2"/>
      <c r="AI9" s="2"/>
      <c r="AJ9" s="2"/>
      <c r="AK9" s="2"/>
      <c r="AL9" s="2"/>
      <c r="AM9" s="2"/>
      <c r="AN9" s="2"/>
      <c r="AO9" s="2"/>
    </row>
    <row r="10" spans="1:41" ht="12.75" customHeight="1">
      <c r="A10" s="18"/>
      <c r="B10" s="48" t="s">
        <v>23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29"/>
      <c r="AH10" s="2"/>
      <c r="AI10" s="2"/>
      <c r="AJ10" s="2"/>
      <c r="AK10" s="2"/>
      <c r="AL10" s="2"/>
      <c r="AM10" s="2"/>
      <c r="AN10" s="2"/>
      <c r="AO10" s="2"/>
    </row>
    <row r="11" spans="1:41" ht="12.75" customHeight="1">
      <c r="A11" s="18"/>
      <c r="B11" s="19"/>
      <c r="C11" s="19"/>
      <c r="D11" s="19"/>
      <c r="E11" s="19"/>
      <c r="F11" s="22">
        <v>10101</v>
      </c>
      <c r="G11" s="19"/>
      <c r="H11" s="21"/>
      <c r="I11" s="12">
        <v>519015999.99000001</v>
      </c>
      <c r="J11" s="4">
        <v>223434565.44999999</v>
      </c>
      <c r="K11" s="20">
        <v>0.43049999999999999</v>
      </c>
      <c r="L11" s="12">
        <v>240166594.99000001</v>
      </c>
      <c r="M11" s="12">
        <v>223434565.44999999</v>
      </c>
      <c r="N11" s="20">
        <v>0.93030000000000002</v>
      </c>
      <c r="O11" s="12">
        <v>34724475</v>
      </c>
      <c r="P11" s="12">
        <v>32756025</v>
      </c>
      <c r="Q11" s="12">
        <v>47818872.490000002</v>
      </c>
      <c r="R11" s="12">
        <v>46143975</v>
      </c>
      <c r="S11" s="12">
        <v>36406172.5</v>
      </c>
      <c r="T11" s="12">
        <v>42317075</v>
      </c>
      <c r="U11" s="12">
        <v>47399575</v>
      </c>
      <c r="V11" s="12">
        <v>34306172.5</v>
      </c>
      <c r="W11" s="12">
        <v>40979775</v>
      </c>
      <c r="X11" s="12">
        <v>51294975</v>
      </c>
      <c r="Y11" s="12">
        <v>48894972.5</v>
      </c>
      <c r="Z11" s="12">
        <v>55973935</v>
      </c>
      <c r="AA11" s="19"/>
      <c r="AB11" s="19"/>
      <c r="AC11" s="19" t="s">
        <v>2</v>
      </c>
      <c r="AD11" s="19"/>
      <c r="AE11" s="19"/>
      <c r="AF11" s="19"/>
      <c r="AG11" s="29"/>
      <c r="AH11" s="2"/>
      <c r="AI11" s="2"/>
      <c r="AJ11" s="2"/>
      <c r="AK11" s="2"/>
      <c r="AL11" s="2"/>
      <c r="AM11" s="2"/>
      <c r="AN11" s="2"/>
      <c r="AO11" s="2"/>
    </row>
    <row r="12" spans="1:41" ht="12.75" customHeight="1">
      <c r="A12" s="18"/>
      <c r="B12" s="19"/>
      <c r="C12" s="19"/>
      <c r="D12" s="19"/>
      <c r="E12" s="19"/>
      <c r="F12" s="22">
        <v>10301</v>
      </c>
      <c r="G12" s="19"/>
      <c r="H12" s="21"/>
      <c r="I12" s="12">
        <v>56058500</v>
      </c>
      <c r="J12" s="4">
        <v>35321975.439999998</v>
      </c>
      <c r="K12" s="20">
        <v>0.63009999999999999</v>
      </c>
      <c r="L12" s="12">
        <v>38924734</v>
      </c>
      <c r="M12" s="12">
        <v>35321975.439999998</v>
      </c>
      <c r="N12" s="20">
        <v>0.90739999999999998</v>
      </c>
      <c r="O12" s="12">
        <v>6568860</v>
      </c>
      <c r="P12" s="12">
        <v>9562760</v>
      </c>
      <c r="Q12" s="12">
        <v>6037682</v>
      </c>
      <c r="R12" s="12">
        <v>6138790</v>
      </c>
      <c r="S12" s="12">
        <v>5879402</v>
      </c>
      <c r="T12" s="12">
        <v>4737240</v>
      </c>
      <c r="U12" s="12">
        <v>4678190</v>
      </c>
      <c r="V12" s="12">
        <v>4698520</v>
      </c>
      <c r="W12" s="12">
        <v>3037706</v>
      </c>
      <c r="X12" s="12">
        <v>2156360</v>
      </c>
      <c r="Y12" s="12">
        <v>2168060</v>
      </c>
      <c r="Z12" s="12">
        <v>394930</v>
      </c>
      <c r="AA12" s="19"/>
      <c r="AB12" s="19"/>
      <c r="AC12" s="19" t="s">
        <v>2</v>
      </c>
      <c r="AD12" s="19"/>
      <c r="AE12" s="19"/>
      <c r="AF12" s="19"/>
      <c r="AG12" s="29"/>
      <c r="AH12" s="2"/>
      <c r="AI12" s="2"/>
      <c r="AJ12" s="2"/>
      <c r="AK12" s="2"/>
      <c r="AL12" s="2"/>
      <c r="AM12" s="2"/>
      <c r="AN12" s="2"/>
      <c r="AO12" s="2"/>
    </row>
    <row r="13" spans="1:41" ht="12.75" customHeight="1">
      <c r="A13" s="18"/>
      <c r="B13" s="19"/>
      <c r="C13" s="19"/>
      <c r="D13" s="19"/>
      <c r="E13" s="19"/>
      <c r="F13" s="22">
        <v>10306</v>
      </c>
      <c r="G13" s="19"/>
      <c r="H13" s="21"/>
      <c r="I13" s="12">
        <v>822141760.38</v>
      </c>
      <c r="J13" s="4">
        <v>272884372.86000001</v>
      </c>
      <c r="K13" s="20">
        <v>0.33189999999999997</v>
      </c>
      <c r="L13" s="12">
        <v>311660108.27999997</v>
      </c>
      <c r="M13" s="12">
        <v>272884372.86000001</v>
      </c>
      <c r="N13" s="20">
        <v>0.87560000000000004</v>
      </c>
      <c r="O13" s="12">
        <v>24643170.109999999</v>
      </c>
      <c r="P13" s="12">
        <v>35649509.109999999</v>
      </c>
      <c r="Q13" s="12">
        <v>40032679.68</v>
      </c>
      <c r="R13" s="12">
        <v>38012499.68</v>
      </c>
      <c r="S13" s="12">
        <v>88991806.700000003</v>
      </c>
      <c r="T13" s="12">
        <v>84330443</v>
      </c>
      <c r="U13" s="12">
        <v>127214405.09999999</v>
      </c>
      <c r="V13" s="12">
        <v>130092027</v>
      </c>
      <c r="W13" s="12">
        <v>129942218</v>
      </c>
      <c r="X13" s="12">
        <v>52240854</v>
      </c>
      <c r="Y13" s="12">
        <v>41923948</v>
      </c>
      <c r="Z13" s="12">
        <v>29068200</v>
      </c>
      <c r="AA13" s="19"/>
      <c r="AB13" s="19"/>
      <c r="AC13" s="19" t="s">
        <v>2</v>
      </c>
      <c r="AD13" s="19"/>
      <c r="AE13" s="19"/>
      <c r="AF13" s="19"/>
      <c r="AG13" s="29"/>
      <c r="AH13" s="2"/>
      <c r="AI13" s="2"/>
      <c r="AJ13" s="2"/>
      <c r="AK13" s="2"/>
      <c r="AL13" s="2"/>
      <c r="AM13" s="2"/>
      <c r="AN13" s="2"/>
      <c r="AO13" s="2"/>
    </row>
    <row r="14" spans="1:41" ht="12.75" customHeight="1">
      <c r="A14" s="18"/>
      <c r="B14" s="19"/>
      <c r="C14" s="19"/>
      <c r="D14" s="19"/>
      <c r="E14" s="19"/>
      <c r="F14" s="22">
        <v>10311</v>
      </c>
      <c r="G14" s="19"/>
      <c r="H14" s="21"/>
      <c r="I14" s="12">
        <v>0</v>
      </c>
      <c r="J14" s="4">
        <v>-317826.28000000003</v>
      </c>
      <c r="K14" s="20">
        <v>0</v>
      </c>
      <c r="L14" s="12">
        <v>0</v>
      </c>
      <c r="M14" s="12">
        <v>-317826.28000000003</v>
      </c>
      <c r="N14" s="20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9"/>
      <c r="AB14" s="19"/>
      <c r="AC14" s="19" t="s">
        <v>2</v>
      </c>
      <c r="AD14" s="19"/>
      <c r="AE14" s="19"/>
      <c r="AF14" s="19"/>
      <c r="AG14" s="29"/>
      <c r="AH14" s="2"/>
      <c r="AI14" s="2"/>
      <c r="AJ14" s="2"/>
      <c r="AK14" s="2"/>
      <c r="AL14" s="2"/>
      <c r="AM14" s="2"/>
      <c r="AN14" s="2"/>
      <c r="AO14" s="2"/>
    </row>
    <row r="15" spans="1:41" ht="12.75" customHeight="1">
      <c r="A15" s="18"/>
      <c r="B15" s="19"/>
      <c r="C15" s="19"/>
      <c r="D15" s="19"/>
      <c r="E15" s="19"/>
      <c r="F15" s="22">
        <v>10312</v>
      </c>
      <c r="G15" s="19"/>
      <c r="H15" s="21"/>
      <c r="I15" s="12">
        <v>0</v>
      </c>
      <c r="J15" s="4">
        <v>-4540904.3899999997</v>
      </c>
      <c r="K15" s="20">
        <v>0</v>
      </c>
      <c r="L15" s="12">
        <v>0</v>
      </c>
      <c r="M15" s="12">
        <v>-4540904.3899999997</v>
      </c>
      <c r="N15" s="20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9"/>
      <c r="AB15" s="19"/>
      <c r="AC15" s="19" t="s">
        <v>2</v>
      </c>
      <c r="AD15" s="19"/>
      <c r="AE15" s="19"/>
      <c r="AF15" s="19"/>
      <c r="AG15" s="29"/>
      <c r="AH15" s="2"/>
      <c r="AI15" s="2"/>
      <c r="AJ15" s="2"/>
      <c r="AK15" s="2"/>
      <c r="AL15" s="2"/>
      <c r="AM15" s="2"/>
      <c r="AN15" s="2"/>
      <c r="AO15" s="2"/>
    </row>
    <row r="16" spans="1:41" ht="12.75" customHeight="1">
      <c r="A16" s="18"/>
      <c r="B16" s="48" t="s">
        <v>6</v>
      </c>
      <c r="C16" s="48"/>
      <c r="D16" s="48"/>
      <c r="E16" s="48"/>
      <c r="F16" s="48"/>
      <c r="G16" s="48"/>
      <c r="H16" s="49"/>
      <c r="I16" s="16">
        <v>1397216260.3699999</v>
      </c>
      <c r="J16" s="16">
        <v>526782183.07999998</v>
      </c>
      <c r="K16" s="17">
        <v>0.37702000000000002</v>
      </c>
      <c r="L16" s="16">
        <v>590751437.26999998</v>
      </c>
      <c r="M16" s="16">
        <v>526782183.07999998</v>
      </c>
      <c r="N16" s="15">
        <v>0.89171999999999996</v>
      </c>
      <c r="O16" s="13">
        <v>65936505.109999999</v>
      </c>
      <c r="P16" s="12">
        <v>77968294.109999999</v>
      </c>
      <c r="Q16" s="12">
        <v>93889234.170000002</v>
      </c>
      <c r="R16" s="12">
        <v>90295264.680000007</v>
      </c>
      <c r="S16" s="12">
        <v>131277381.2</v>
      </c>
      <c r="T16" s="12">
        <v>131384758</v>
      </c>
      <c r="U16" s="12">
        <v>179292170.09999999</v>
      </c>
      <c r="V16" s="12">
        <v>169096719.5</v>
      </c>
      <c r="W16" s="12">
        <v>173959699</v>
      </c>
      <c r="X16" s="12">
        <v>105692189</v>
      </c>
      <c r="Y16" s="12">
        <v>92986980.5</v>
      </c>
      <c r="Z16" s="14">
        <v>85437065</v>
      </c>
      <c r="AA16" s="48"/>
      <c r="AB16" s="48"/>
      <c r="AC16" s="48"/>
      <c r="AD16" s="30">
        <v>0</v>
      </c>
      <c r="AE16" s="19">
        <v>0</v>
      </c>
      <c r="AF16" s="19">
        <v>0</v>
      </c>
      <c r="AG16" s="29"/>
      <c r="AH16" s="2"/>
      <c r="AI16" s="2"/>
      <c r="AJ16" s="2"/>
      <c r="AK16" s="2"/>
      <c r="AL16" s="2"/>
      <c r="AM16" s="2"/>
      <c r="AN16" s="2"/>
      <c r="AO16" s="2"/>
    </row>
    <row r="17" spans="1:41" ht="12.75" customHeight="1">
      <c r="A17" s="18"/>
      <c r="B17" s="48" t="s">
        <v>24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29"/>
      <c r="AH17" s="2"/>
      <c r="AI17" s="2"/>
      <c r="AJ17" s="2"/>
      <c r="AK17" s="2"/>
      <c r="AL17" s="2"/>
      <c r="AM17" s="2"/>
      <c r="AN17" s="2"/>
      <c r="AO17" s="2"/>
    </row>
    <row r="18" spans="1:41" ht="12.75" customHeight="1">
      <c r="A18" s="18"/>
      <c r="B18" s="19"/>
      <c r="C18" s="19"/>
      <c r="D18" s="19"/>
      <c r="E18" s="19"/>
      <c r="F18" s="22">
        <v>10101</v>
      </c>
      <c r="G18" s="19"/>
      <c r="H18" s="21"/>
      <c r="I18" s="12">
        <f>32504076.93+15000000</f>
        <v>47504076.93</v>
      </c>
      <c r="J18" s="4">
        <v>10665000</v>
      </c>
      <c r="K18" s="17">
        <f t="shared" ref="K18:K19" si="0">J18/I18</f>
        <v>0.2245070463260552</v>
      </c>
      <c r="L18" s="12">
        <v>32504076.93</v>
      </c>
      <c r="M18" s="12">
        <v>10665000</v>
      </c>
      <c r="N18" s="17">
        <f t="shared" ref="N18:N19" si="1">M18/L18</f>
        <v>0.32811268638601515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9"/>
      <c r="AB18" s="19"/>
      <c r="AC18" s="19" t="s">
        <v>2</v>
      </c>
      <c r="AD18" s="19"/>
      <c r="AE18" s="19"/>
      <c r="AF18" s="19"/>
      <c r="AG18" s="29"/>
      <c r="AH18" s="2"/>
      <c r="AI18" s="2"/>
      <c r="AJ18" s="2"/>
      <c r="AK18" s="2"/>
      <c r="AL18" s="2"/>
      <c r="AM18" s="2"/>
      <c r="AN18" s="2"/>
      <c r="AO18" s="2"/>
    </row>
    <row r="19" spans="1:41" ht="12.75" customHeight="1">
      <c r="A19" s="18"/>
      <c r="B19" s="19"/>
      <c r="C19" s="19"/>
      <c r="D19" s="19"/>
      <c r="E19" s="19"/>
      <c r="F19" s="22">
        <v>10105</v>
      </c>
      <c r="G19" s="19"/>
      <c r="H19" s="21"/>
      <c r="I19" s="12">
        <v>0</v>
      </c>
      <c r="J19" s="4">
        <v>22176216.260000002</v>
      </c>
      <c r="K19" s="17"/>
      <c r="L19" s="12">
        <v>0</v>
      </c>
      <c r="M19" s="12">
        <v>22176216.260000002</v>
      </c>
      <c r="N19" s="17"/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9"/>
      <c r="AB19" s="19"/>
      <c r="AC19" s="19" t="s">
        <v>2</v>
      </c>
      <c r="AD19" s="19"/>
      <c r="AE19" s="19"/>
      <c r="AF19" s="19"/>
      <c r="AG19" s="29"/>
      <c r="AH19" s="2"/>
      <c r="AI19" s="2"/>
      <c r="AJ19" s="2"/>
      <c r="AK19" s="2"/>
      <c r="AL19" s="2"/>
      <c r="AM19" s="2"/>
      <c r="AN19" s="2"/>
      <c r="AO19" s="2"/>
    </row>
    <row r="20" spans="1:41" ht="12.75" customHeight="1">
      <c r="A20" s="18"/>
      <c r="B20" s="48" t="s">
        <v>6</v>
      </c>
      <c r="C20" s="48"/>
      <c r="D20" s="48"/>
      <c r="E20" s="48"/>
      <c r="F20" s="48"/>
      <c r="G20" s="48"/>
      <c r="H20" s="49"/>
      <c r="I20" s="16">
        <f>SUM(I18:I19)</f>
        <v>47504076.93</v>
      </c>
      <c r="J20" s="16">
        <f t="shared" ref="J20:N20" si="2">SUM(J18:J19)</f>
        <v>32841216.260000002</v>
      </c>
      <c r="K20" s="17">
        <f>J20/I20</f>
        <v>0.69133468919717</v>
      </c>
      <c r="L20" s="16">
        <f t="shared" si="2"/>
        <v>32504076.93</v>
      </c>
      <c r="M20" s="16">
        <f t="shared" si="2"/>
        <v>32841216.260000002</v>
      </c>
      <c r="N20" s="17">
        <f>M20/L20</f>
        <v>1.0103722167138005</v>
      </c>
      <c r="O20" s="13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4">
        <v>0</v>
      </c>
      <c r="AA20" s="48"/>
      <c r="AB20" s="48"/>
      <c r="AC20" s="48"/>
      <c r="AD20" s="30">
        <v>0</v>
      </c>
      <c r="AE20" s="19">
        <v>0</v>
      </c>
      <c r="AF20" s="19">
        <v>0</v>
      </c>
      <c r="AG20" s="29"/>
      <c r="AH20" s="2"/>
      <c r="AI20" s="2"/>
      <c r="AJ20" s="2"/>
      <c r="AK20" s="2"/>
      <c r="AL20" s="2"/>
      <c r="AM20" s="2"/>
      <c r="AN20" s="2"/>
      <c r="AO20" s="2"/>
    </row>
    <row r="21" spans="1:41" ht="12.75" customHeight="1">
      <c r="A21" s="2"/>
      <c r="B21" s="10" t="s">
        <v>5</v>
      </c>
      <c r="C21" s="9"/>
      <c r="D21" s="8"/>
      <c r="E21" s="8"/>
      <c r="F21" s="8"/>
      <c r="G21" s="8"/>
      <c r="H21" s="7"/>
      <c r="I21" s="6">
        <f>I16+I20</f>
        <v>1444720337.3</v>
      </c>
      <c r="J21" s="6">
        <f t="shared" ref="J21:N21" si="3">J16+J20</f>
        <v>559623399.34000003</v>
      </c>
      <c r="K21" s="17">
        <f>J21/I21</f>
        <v>0.38735759779353945</v>
      </c>
      <c r="L21" s="6">
        <f t="shared" si="3"/>
        <v>623255514.19999993</v>
      </c>
      <c r="M21" s="6">
        <f t="shared" si="3"/>
        <v>559623399.34000003</v>
      </c>
      <c r="N21" s="17">
        <f>M21/L21</f>
        <v>0.8979036472037043</v>
      </c>
      <c r="O21" s="28">
        <v>65936505.109999999</v>
      </c>
      <c r="P21" s="16">
        <v>77968294.109999999</v>
      </c>
      <c r="Q21" s="16">
        <v>93889234.170000002</v>
      </c>
      <c r="R21" s="16">
        <v>90295264.680000007</v>
      </c>
      <c r="S21" s="16">
        <v>131277381.2</v>
      </c>
      <c r="T21" s="16">
        <v>131384758</v>
      </c>
      <c r="U21" s="16">
        <v>179292170.09999999</v>
      </c>
      <c r="V21" s="16">
        <v>169096719.5</v>
      </c>
      <c r="W21" s="16">
        <v>173959699</v>
      </c>
      <c r="X21" s="16">
        <v>105692189</v>
      </c>
      <c r="Y21" s="16">
        <v>92986980.5</v>
      </c>
      <c r="Z21" s="16">
        <v>85437065</v>
      </c>
      <c r="AA21" s="6">
        <v>0</v>
      </c>
      <c r="AB21" s="6">
        <v>0</v>
      </c>
      <c r="AC21" s="6">
        <v>0</v>
      </c>
      <c r="AD21" s="27">
        <v>0</v>
      </c>
      <c r="AE21" s="27">
        <v>0</v>
      </c>
      <c r="AF21" s="27">
        <v>0</v>
      </c>
      <c r="AG21" s="27"/>
      <c r="AH21" s="2"/>
      <c r="AI21" s="2"/>
      <c r="AJ21" s="2"/>
      <c r="AK21" s="2"/>
      <c r="AL21" s="2"/>
      <c r="AM21" s="2"/>
      <c r="AN21" s="2"/>
      <c r="AO21" s="2"/>
    </row>
    <row r="22" spans="1:41" ht="12.75" customHeight="1">
      <c r="A22" s="2"/>
      <c r="B22" s="2"/>
      <c r="C22" s="2"/>
      <c r="D22" s="3"/>
      <c r="E22" s="3"/>
      <c r="F22" s="3"/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  <c r="W22" s="3"/>
      <c r="X22" s="3"/>
      <c r="Y22" s="3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5" customHeight="1">
      <c r="A23" s="2"/>
      <c r="B23" s="52" t="s">
        <v>25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3"/>
      <c r="W23" s="3"/>
      <c r="X23" s="3"/>
      <c r="Y23" s="3"/>
      <c r="Z23" s="2"/>
      <c r="AA23" s="2"/>
      <c r="AB23" s="2"/>
      <c r="AC23" s="2"/>
      <c r="AD23" s="2"/>
      <c r="AE23" s="2"/>
      <c r="AF23" s="2"/>
      <c r="AG23" s="2"/>
    </row>
    <row r="24" spans="1:41" ht="409.6" hidden="1" customHeight="1">
      <c r="A24" s="2"/>
      <c r="B24" s="26"/>
      <c r="C24" s="25"/>
      <c r="D24" s="25"/>
      <c r="E24" s="25"/>
      <c r="F24" s="25"/>
      <c r="G24" s="25"/>
      <c r="H24" s="25"/>
      <c r="I24" s="25"/>
      <c r="J24" s="24" t="s">
        <v>4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4" t="s">
        <v>3</v>
      </c>
      <c r="AB24" s="24"/>
      <c r="AC24" s="24"/>
      <c r="AD24" s="24"/>
      <c r="AE24" s="24"/>
      <c r="AF24" s="24"/>
      <c r="AG24" s="23"/>
    </row>
    <row r="25" spans="1:41" ht="12.75" customHeight="1">
      <c r="A25" s="18"/>
      <c r="B25" s="48" t="s">
        <v>26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11"/>
    </row>
    <row r="26" spans="1:41" ht="12.75" customHeight="1">
      <c r="A26" s="18"/>
      <c r="B26" s="19"/>
      <c r="C26" s="19"/>
      <c r="D26" s="19"/>
      <c r="E26" s="19"/>
      <c r="F26" s="22">
        <v>10101</v>
      </c>
      <c r="G26" s="19"/>
      <c r="H26" s="21"/>
      <c r="I26" s="12">
        <v>526177657.26999998</v>
      </c>
      <c r="J26" s="4">
        <v>247618383.63</v>
      </c>
      <c r="K26" s="20">
        <v>0.47060000000000002</v>
      </c>
      <c r="L26" s="12">
        <v>281305517.69999999</v>
      </c>
      <c r="M26" s="12">
        <v>247618383.63</v>
      </c>
      <c r="N26" s="20">
        <f>M26/L26</f>
        <v>0.88024716206979681</v>
      </c>
      <c r="O26" s="12">
        <v>13278423.6</v>
      </c>
      <c r="P26" s="12">
        <v>44554118.18</v>
      </c>
      <c r="Q26" s="12">
        <v>55306487.100000001</v>
      </c>
      <c r="R26" s="12">
        <v>53986338.789999999</v>
      </c>
      <c r="S26" s="12">
        <v>38051771.439999998</v>
      </c>
      <c r="T26" s="12">
        <v>76128378.590000004</v>
      </c>
      <c r="U26" s="12">
        <v>50470212.439999998</v>
      </c>
      <c r="V26" s="12">
        <v>32207586.870000001</v>
      </c>
      <c r="W26" s="12">
        <v>35758875.990000002</v>
      </c>
      <c r="X26" s="12">
        <v>45748586.890000001</v>
      </c>
      <c r="Y26" s="12">
        <v>36342947.390000001</v>
      </c>
      <c r="Z26" s="12">
        <v>44343929.990000002</v>
      </c>
      <c r="AA26" s="19"/>
      <c r="AB26" s="19"/>
      <c r="AC26" s="19" t="s">
        <v>2</v>
      </c>
      <c r="AD26" s="12">
        <v>0</v>
      </c>
      <c r="AE26" s="12">
        <v>250237504.03999999</v>
      </c>
      <c r="AF26" s="12">
        <v>247618383.63</v>
      </c>
      <c r="AG26" s="11"/>
    </row>
    <row r="27" spans="1:41" ht="12.75" customHeight="1">
      <c r="A27" s="18"/>
      <c r="B27" s="19"/>
      <c r="C27" s="19"/>
      <c r="D27" s="19"/>
      <c r="E27" s="19"/>
      <c r="F27" s="22">
        <v>10109</v>
      </c>
      <c r="G27" s="19"/>
      <c r="H27" s="21"/>
      <c r="I27" s="12">
        <v>709689.23</v>
      </c>
      <c r="J27" s="4">
        <v>111720</v>
      </c>
      <c r="K27" s="20">
        <v>0.15740000000000001</v>
      </c>
      <c r="L27" s="12">
        <v>709689.23</v>
      </c>
      <c r="M27" s="12">
        <v>111720</v>
      </c>
      <c r="N27" s="20">
        <f t="shared" ref="N27:N34" si="4">M27/L27</f>
        <v>0.15742101652014642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709689.23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9"/>
      <c r="AB27" s="19"/>
      <c r="AC27" s="19" t="s">
        <v>2</v>
      </c>
      <c r="AD27" s="12">
        <v>0</v>
      </c>
      <c r="AE27" s="12">
        <v>111720</v>
      </c>
      <c r="AF27" s="12">
        <v>111720</v>
      </c>
      <c r="AG27" s="11"/>
    </row>
    <row r="28" spans="1:41" ht="12.75" customHeight="1">
      <c r="A28" s="18"/>
      <c r="B28" s="19"/>
      <c r="C28" s="19"/>
      <c r="D28" s="19"/>
      <c r="E28" s="19"/>
      <c r="F28" s="22">
        <v>10111</v>
      </c>
      <c r="G28" s="19"/>
      <c r="H28" s="21"/>
      <c r="I28" s="12">
        <v>3240891.64</v>
      </c>
      <c r="J28" s="4">
        <v>0</v>
      </c>
      <c r="K28" s="20">
        <v>0</v>
      </c>
      <c r="L28" s="12">
        <v>191970</v>
      </c>
      <c r="M28" s="12">
        <v>0</v>
      </c>
      <c r="N28" s="20">
        <f t="shared" si="4"/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191970</v>
      </c>
      <c r="U28" s="12">
        <v>1209746.1399999999</v>
      </c>
      <c r="V28" s="12">
        <v>0</v>
      </c>
      <c r="W28" s="12">
        <v>0</v>
      </c>
      <c r="X28" s="12">
        <v>1828652.5</v>
      </c>
      <c r="Y28" s="12">
        <v>0</v>
      </c>
      <c r="Z28" s="12">
        <v>10523</v>
      </c>
      <c r="AA28" s="19"/>
      <c r="AB28" s="19"/>
      <c r="AC28" s="19" t="s">
        <v>2</v>
      </c>
      <c r="AD28" s="12">
        <v>0</v>
      </c>
      <c r="AE28" s="12">
        <v>0</v>
      </c>
      <c r="AF28" s="12">
        <v>0</v>
      </c>
      <c r="AG28" s="11"/>
    </row>
    <row r="29" spans="1:41" ht="12.75" customHeight="1">
      <c r="A29" s="18"/>
      <c r="B29" s="19"/>
      <c r="C29" s="19"/>
      <c r="D29" s="19"/>
      <c r="E29" s="19"/>
      <c r="F29" s="22">
        <v>10112</v>
      </c>
      <c r="G29" s="19"/>
      <c r="H29" s="21"/>
      <c r="I29" s="12">
        <v>6697261.0800000001</v>
      </c>
      <c r="J29" s="4">
        <v>353055.18</v>
      </c>
      <c r="K29" s="20">
        <v>5.2699999999999997E-2</v>
      </c>
      <c r="L29" s="12">
        <v>3280644.52</v>
      </c>
      <c r="M29" s="12">
        <v>353055.18</v>
      </c>
      <c r="N29" s="20">
        <f t="shared" si="4"/>
        <v>0.10761762752643496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3280644.52</v>
      </c>
      <c r="U29" s="12">
        <v>2003094.62</v>
      </c>
      <c r="V29" s="12">
        <v>0</v>
      </c>
      <c r="W29" s="12">
        <v>0</v>
      </c>
      <c r="X29" s="12">
        <v>1409358.94</v>
      </c>
      <c r="Y29" s="12">
        <v>0</v>
      </c>
      <c r="Z29" s="12">
        <v>4163</v>
      </c>
      <c r="AA29" s="19"/>
      <c r="AB29" s="19"/>
      <c r="AC29" s="19" t="s">
        <v>2</v>
      </c>
      <c r="AD29" s="12">
        <v>0</v>
      </c>
      <c r="AE29" s="12">
        <v>353055.18</v>
      </c>
      <c r="AF29" s="12">
        <v>353055.18</v>
      </c>
      <c r="AG29" s="11"/>
    </row>
    <row r="30" spans="1:41" ht="12.75" customHeight="1">
      <c r="A30" s="18"/>
      <c r="B30" s="19"/>
      <c r="C30" s="19"/>
      <c r="D30" s="19"/>
      <c r="E30" s="19"/>
      <c r="F30" s="22">
        <v>10113</v>
      </c>
      <c r="G30" s="19"/>
      <c r="H30" s="21"/>
      <c r="I30" s="12">
        <v>5870790</v>
      </c>
      <c r="J30" s="4">
        <v>295580.19</v>
      </c>
      <c r="K30" s="20">
        <v>5.0299999999999997E-2</v>
      </c>
      <c r="L30" s="12">
        <v>4983600.4400000004</v>
      </c>
      <c r="M30" s="12">
        <v>295580.19</v>
      </c>
      <c r="N30" s="20">
        <f t="shared" si="4"/>
        <v>5.9310571455042246E-2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4983600.4400000004</v>
      </c>
      <c r="U30" s="12">
        <v>808092.56</v>
      </c>
      <c r="V30" s="12">
        <v>0</v>
      </c>
      <c r="W30" s="12">
        <v>0</v>
      </c>
      <c r="X30" s="12">
        <v>0</v>
      </c>
      <c r="Y30" s="12">
        <v>0</v>
      </c>
      <c r="Z30" s="12">
        <v>79097</v>
      </c>
      <c r="AA30" s="19"/>
      <c r="AB30" s="19"/>
      <c r="AC30" s="19" t="s">
        <v>2</v>
      </c>
      <c r="AD30" s="12">
        <v>0</v>
      </c>
      <c r="AE30" s="12">
        <v>444585.1</v>
      </c>
      <c r="AF30" s="12">
        <v>295580.19</v>
      </c>
      <c r="AG30" s="11"/>
    </row>
    <row r="31" spans="1:41" ht="12.75" customHeight="1">
      <c r="A31" s="18"/>
      <c r="B31" s="19"/>
      <c r="C31" s="19"/>
      <c r="D31" s="19"/>
      <c r="E31" s="19"/>
      <c r="F31" s="22">
        <v>10301</v>
      </c>
      <c r="G31" s="19"/>
      <c r="H31" s="21"/>
      <c r="I31" s="12">
        <v>56167603.890000001</v>
      </c>
      <c r="J31" s="4">
        <v>34947438.68</v>
      </c>
      <c r="K31" s="20">
        <v>0.62219999999999998</v>
      </c>
      <c r="L31" s="12">
        <v>39075172.149999999</v>
      </c>
      <c r="M31" s="12">
        <v>34947438.68</v>
      </c>
      <c r="N31" s="20">
        <f t="shared" si="4"/>
        <v>0.89436429213530677</v>
      </c>
      <c r="O31" s="12">
        <v>6247030.6299999999</v>
      </c>
      <c r="P31" s="12">
        <v>6480799.5099999998</v>
      </c>
      <c r="Q31" s="12">
        <v>7965645.54</v>
      </c>
      <c r="R31" s="12">
        <v>4318866.28</v>
      </c>
      <c r="S31" s="12">
        <v>5385623.2800000003</v>
      </c>
      <c r="T31" s="12">
        <v>8677206.9100000001</v>
      </c>
      <c r="U31" s="12">
        <v>4678190</v>
      </c>
      <c r="V31" s="12">
        <v>4698520</v>
      </c>
      <c r="W31" s="12">
        <v>3037706</v>
      </c>
      <c r="X31" s="12">
        <v>2156360</v>
      </c>
      <c r="Y31" s="12">
        <v>2159860</v>
      </c>
      <c r="Z31" s="12">
        <v>361795.74</v>
      </c>
      <c r="AA31" s="19"/>
      <c r="AB31" s="19"/>
      <c r="AC31" s="19" t="s">
        <v>2</v>
      </c>
      <c r="AD31" s="12">
        <v>0</v>
      </c>
      <c r="AE31" s="12">
        <v>35321975.439999998</v>
      </c>
      <c r="AF31" s="12">
        <v>34947438.68</v>
      </c>
      <c r="AG31" s="11"/>
    </row>
    <row r="32" spans="1:41" ht="12.75" customHeight="1">
      <c r="A32" s="18"/>
      <c r="B32" s="19"/>
      <c r="C32" s="19"/>
      <c r="D32" s="19"/>
      <c r="E32" s="19"/>
      <c r="F32" s="22">
        <v>10306</v>
      </c>
      <c r="G32" s="19"/>
      <c r="H32" s="21"/>
      <c r="I32" s="12">
        <v>853033177.33000004</v>
      </c>
      <c r="J32" s="4">
        <v>232025721.90000001</v>
      </c>
      <c r="K32" s="20">
        <v>0.27200000000000002</v>
      </c>
      <c r="L32" s="12">
        <v>371188868.79000002</v>
      </c>
      <c r="M32" s="12">
        <v>232025721.90000001</v>
      </c>
      <c r="N32" s="20">
        <f t="shared" si="4"/>
        <v>0.62508803848659722</v>
      </c>
      <c r="O32" s="12">
        <v>22136214.719999999</v>
      </c>
      <c r="P32" s="12">
        <v>34182589</v>
      </c>
      <c r="Q32" s="12">
        <v>33962922.600000001</v>
      </c>
      <c r="R32" s="12">
        <v>34253163.509999998</v>
      </c>
      <c r="S32" s="12">
        <v>45312350.640000001</v>
      </c>
      <c r="T32" s="12">
        <v>201341628.31999999</v>
      </c>
      <c r="U32" s="12">
        <v>88165108.049999997</v>
      </c>
      <c r="V32" s="12">
        <v>41577630.420000002</v>
      </c>
      <c r="W32" s="12">
        <v>47179562.520000003</v>
      </c>
      <c r="X32" s="12">
        <v>75616211.890000001</v>
      </c>
      <c r="Y32" s="12">
        <v>50089955.060000002</v>
      </c>
      <c r="Z32" s="12">
        <v>179215840.59999999</v>
      </c>
      <c r="AA32" s="19"/>
      <c r="AB32" s="19"/>
      <c r="AC32" s="19" t="s">
        <v>2</v>
      </c>
      <c r="AD32" s="12">
        <v>0</v>
      </c>
      <c r="AE32" s="12">
        <v>267844266.59999999</v>
      </c>
      <c r="AF32" s="12">
        <v>232025721.90000001</v>
      </c>
      <c r="AG32" s="11"/>
    </row>
    <row r="33" spans="1:33" ht="12.75" customHeight="1">
      <c r="A33" s="18"/>
      <c r="B33" s="19"/>
      <c r="C33" s="19"/>
      <c r="D33" s="19"/>
      <c r="E33" s="19"/>
      <c r="F33" s="22">
        <v>10312</v>
      </c>
      <c r="G33" s="19"/>
      <c r="H33" s="21"/>
      <c r="I33" s="12">
        <v>8517040.8599999994</v>
      </c>
      <c r="J33" s="4">
        <v>8469283.5199999996</v>
      </c>
      <c r="K33" s="20">
        <v>0.99439999999999995</v>
      </c>
      <c r="L33" s="12">
        <v>8517040.8599999994</v>
      </c>
      <c r="M33" s="12">
        <v>8469283.5199999996</v>
      </c>
      <c r="N33" s="20">
        <f t="shared" si="4"/>
        <v>0.99439273090442826</v>
      </c>
      <c r="O33" s="12">
        <v>0</v>
      </c>
      <c r="P33" s="12">
        <v>0</v>
      </c>
      <c r="Q33" s="12">
        <v>4294428.04</v>
      </c>
      <c r="R33" s="12">
        <v>0</v>
      </c>
      <c r="S33" s="12">
        <v>4009136.2</v>
      </c>
      <c r="T33" s="12">
        <v>213476.62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9"/>
      <c r="AB33" s="19"/>
      <c r="AC33" s="19" t="s">
        <v>2</v>
      </c>
      <c r="AD33" s="12">
        <v>0</v>
      </c>
      <c r="AE33" s="12">
        <v>8517040.8599999994</v>
      </c>
      <c r="AF33" s="12">
        <v>8469283.5199999996</v>
      </c>
      <c r="AG33" s="11"/>
    </row>
    <row r="34" spans="1:33" ht="12.75" customHeight="1">
      <c r="A34" s="18"/>
      <c r="B34" s="48" t="s">
        <v>1</v>
      </c>
      <c r="C34" s="48"/>
      <c r="D34" s="48"/>
      <c r="E34" s="48"/>
      <c r="F34" s="48"/>
      <c r="G34" s="48"/>
      <c r="H34" s="49"/>
      <c r="I34" s="16">
        <v>1460414111.3</v>
      </c>
      <c r="J34" s="16">
        <v>523821183.10000002</v>
      </c>
      <c r="K34" s="17">
        <v>0.35868</v>
      </c>
      <c r="L34" s="16">
        <f>SUM(L26:L33)</f>
        <v>709252503.68999994</v>
      </c>
      <c r="M34" s="16">
        <v>523821183.10000002</v>
      </c>
      <c r="N34" s="43">
        <f t="shared" si="4"/>
        <v>0.73855387238640158</v>
      </c>
      <c r="O34" s="13">
        <v>41661668.950000003</v>
      </c>
      <c r="P34" s="12">
        <v>85217506.689999998</v>
      </c>
      <c r="Q34" s="12">
        <v>101529483.28</v>
      </c>
      <c r="R34" s="12">
        <v>92558368.579999998</v>
      </c>
      <c r="S34" s="12">
        <v>92758881.560000002</v>
      </c>
      <c r="T34" s="12">
        <v>295526594.63</v>
      </c>
      <c r="U34" s="12">
        <v>147334443.81</v>
      </c>
      <c r="V34" s="12">
        <v>78483737.290000007</v>
      </c>
      <c r="W34" s="12">
        <v>85976144.510000005</v>
      </c>
      <c r="X34" s="12">
        <v>126759170.22</v>
      </c>
      <c r="Y34" s="12">
        <v>88592762.450000003</v>
      </c>
      <c r="Z34" s="14">
        <v>224015349.33000001</v>
      </c>
      <c r="AA34" s="48"/>
      <c r="AB34" s="48"/>
      <c r="AC34" s="48"/>
      <c r="AD34" s="13">
        <v>0</v>
      </c>
      <c r="AE34" s="12">
        <v>562830147.22000003</v>
      </c>
      <c r="AF34" s="12">
        <v>523821183.10000002</v>
      </c>
      <c r="AG34" s="11"/>
    </row>
    <row r="35" spans="1:33" ht="12.75" customHeight="1">
      <c r="A35" s="18"/>
      <c r="B35" s="48" t="s">
        <v>27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11"/>
    </row>
    <row r="36" spans="1:33" ht="12.75" customHeight="1">
      <c r="A36" s="18"/>
      <c r="B36" s="19"/>
      <c r="C36" s="19"/>
      <c r="D36" s="19"/>
      <c r="E36" s="19"/>
      <c r="F36" s="22">
        <v>10101</v>
      </c>
      <c r="G36" s="19"/>
      <c r="H36" s="21"/>
      <c r="I36" s="12">
        <f>-20693000-10000000</f>
        <v>-30693000</v>
      </c>
      <c r="J36" s="4">
        <v>-2953500</v>
      </c>
      <c r="K36" s="20">
        <f>J36/I36</f>
        <v>9.6227152770990129E-2</v>
      </c>
      <c r="L36" s="12">
        <f>-492250*6</f>
        <v>-2953500</v>
      </c>
      <c r="M36" s="12">
        <f>J36</f>
        <v>-2953500</v>
      </c>
      <c r="N36" s="20">
        <f>M36/L36</f>
        <v>1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9"/>
      <c r="AB36" s="19"/>
      <c r="AC36" s="19" t="s">
        <v>2</v>
      </c>
      <c r="AD36" s="12">
        <v>2953500</v>
      </c>
      <c r="AE36" s="12">
        <v>0</v>
      </c>
      <c r="AF36" s="12">
        <v>0</v>
      </c>
      <c r="AG36" s="11"/>
    </row>
    <row r="37" spans="1:33" ht="12.75" customHeight="1">
      <c r="A37" s="18"/>
      <c r="B37" s="48" t="s">
        <v>1</v>
      </c>
      <c r="C37" s="48"/>
      <c r="D37" s="48"/>
      <c r="E37" s="48"/>
      <c r="F37" s="48"/>
      <c r="G37" s="48"/>
      <c r="H37" s="49"/>
      <c r="I37" s="16">
        <f>I36</f>
        <v>-30693000</v>
      </c>
      <c r="J37" s="16">
        <f t="shared" ref="J37:N37" si="5">J36</f>
        <v>-2953500</v>
      </c>
      <c r="K37" s="20">
        <f t="shared" ref="K37:K38" si="6">J37/I37</f>
        <v>9.6227152770990129E-2</v>
      </c>
      <c r="L37" s="16">
        <f t="shared" si="5"/>
        <v>-2953500</v>
      </c>
      <c r="M37" s="16">
        <f t="shared" si="5"/>
        <v>-2953500</v>
      </c>
      <c r="N37" s="20">
        <f t="shared" ref="N37:N38" si="7">M37/L37</f>
        <v>1</v>
      </c>
      <c r="O37" s="13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4">
        <v>0</v>
      </c>
      <c r="AA37" s="48"/>
      <c r="AB37" s="48"/>
      <c r="AC37" s="48"/>
      <c r="AD37" s="13">
        <v>2953500</v>
      </c>
      <c r="AE37" s="12">
        <v>0</v>
      </c>
      <c r="AF37" s="12">
        <v>0</v>
      </c>
      <c r="AG37" s="11"/>
    </row>
    <row r="38" spans="1:33" ht="12.75" customHeight="1">
      <c r="A38" s="2"/>
      <c r="B38" s="10" t="s">
        <v>0</v>
      </c>
      <c r="C38" s="9"/>
      <c r="D38" s="8"/>
      <c r="E38" s="8"/>
      <c r="F38" s="8"/>
      <c r="G38" s="8"/>
      <c r="H38" s="7"/>
      <c r="I38" s="6">
        <f>I34-I37</f>
        <v>1491107111.3</v>
      </c>
      <c r="J38" s="6">
        <f t="shared" ref="J38:N38" si="8">J34-J37</f>
        <v>526774683.10000002</v>
      </c>
      <c r="K38" s="20">
        <f t="shared" si="6"/>
        <v>0.3532775607519833</v>
      </c>
      <c r="L38" s="6">
        <f t="shared" si="8"/>
        <v>712206003.68999994</v>
      </c>
      <c r="M38" s="6">
        <f t="shared" si="8"/>
        <v>526774683.10000002</v>
      </c>
      <c r="N38" s="20">
        <f t="shared" si="7"/>
        <v>0.73963808276079612</v>
      </c>
      <c r="O38" s="5">
        <v>41661668.950000003</v>
      </c>
      <c r="P38" s="4">
        <v>85217506.689999998</v>
      </c>
      <c r="Q38" s="4">
        <v>101529483.28</v>
      </c>
      <c r="R38" s="4">
        <v>92558368.579999998</v>
      </c>
      <c r="S38" s="4">
        <v>92758881.560000002</v>
      </c>
      <c r="T38" s="4">
        <v>295526594.63</v>
      </c>
      <c r="U38" s="4">
        <v>147334443.81</v>
      </c>
      <c r="V38" s="4">
        <v>78483737.290000007</v>
      </c>
      <c r="W38" s="4">
        <v>85976144.510000005</v>
      </c>
      <c r="X38" s="4">
        <v>126759170.22</v>
      </c>
      <c r="Y38" s="4">
        <v>88592762.450000003</v>
      </c>
      <c r="Z38" s="4">
        <v>224015349.33000001</v>
      </c>
      <c r="AA38" s="2"/>
      <c r="AB38" s="2"/>
      <c r="AC38" s="2"/>
      <c r="AD38" s="2">
        <v>2953500</v>
      </c>
      <c r="AE38" s="2">
        <v>562830147.22000003</v>
      </c>
      <c r="AF38" s="2">
        <v>523821183.10000002</v>
      </c>
      <c r="AG38" s="3"/>
    </row>
    <row r="39" spans="1:33" ht="12.75" customHeight="1">
      <c r="A39" s="2"/>
      <c r="B39" s="2"/>
      <c r="C39" s="2"/>
      <c r="D39" s="3"/>
      <c r="E39" s="3"/>
      <c r="F39" s="3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"/>
      <c r="W39" s="3"/>
      <c r="X39" s="3"/>
      <c r="Y39" s="3"/>
      <c r="Z39" s="2"/>
      <c r="AA39" s="2"/>
      <c r="AB39" s="2"/>
      <c r="AC39" s="2"/>
      <c r="AD39" s="2"/>
      <c r="AE39" s="2"/>
      <c r="AF39" s="2"/>
      <c r="AG39" s="2"/>
    </row>
  </sheetData>
  <mergeCells count="24">
    <mergeCell ref="AA34:AC34"/>
    <mergeCell ref="B37:H37"/>
    <mergeCell ref="AA37:AC37"/>
    <mergeCell ref="B25:AF25"/>
    <mergeCell ref="B35:AF35"/>
    <mergeCell ref="B8:U8"/>
    <mergeCell ref="B5:B7"/>
    <mergeCell ref="D5:D7"/>
    <mergeCell ref="B23:U23"/>
    <mergeCell ref="B34:H34"/>
    <mergeCell ref="B16:H16"/>
    <mergeCell ref="AA16:AC16"/>
    <mergeCell ref="B20:H20"/>
    <mergeCell ref="AA20:AC20"/>
    <mergeCell ref="B10:AF10"/>
    <mergeCell ref="B17:AF17"/>
    <mergeCell ref="F5:F7"/>
    <mergeCell ref="I5:I7"/>
    <mergeCell ref="J5:K5"/>
    <mergeCell ref="L5:N5"/>
    <mergeCell ref="J6:J7"/>
    <mergeCell ref="K6:K7"/>
    <mergeCell ref="L6:L7"/>
    <mergeCell ref="M6:N6"/>
  </mergeCells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кассового плана (в_1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AdmAccount</dc:creator>
  <cp:lastModifiedBy>ZhSuNA</cp:lastModifiedBy>
  <cp:lastPrinted>2018-07-31T08:30:52Z</cp:lastPrinted>
  <dcterms:created xsi:type="dcterms:W3CDTF">2018-07-18T13:02:10Z</dcterms:created>
  <dcterms:modified xsi:type="dcterms:W3CDTF">2018-07-31T08:48:17Z</dcterms:modified>
</cp:coreProperties>
</file>