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/>
  </bookViews>
  <sheets>
    <sheet name="Исполнение кассового плана (все" sheetId="1" r:id="rId1"/>
  </sheets>
  <calcPr calcId="125725"/>
</workbook>
</file>

<file path=xl/calcChain.xml><?xml version="1.0" encoding="utf-8"?>
<calcChain xmlns="http://schemas.openxmlformats.org/spreadsheetml/2006/main">
  <c r="N43" i="1"/>
  <c r="N42"/>
  <c r="M42"/>
  <c r="M44" s="1"/>
  <c r="M43"/>
  <c r="L43"/>
  <c r="L42"/>
  <c r="J43"/>
  <c r="J42"/>
  <c r="N12"/>
  <c r="N13"/>
  <c r="N14"/>
  <c r="N15"/>
  <c r="N16"/>
  <c r="N17"/>
  <c r="N18"/>
  <c r="N11"/>
  <c r="I45"/>
  <c r="I44"/>
  <c r="M24"/>
  <c r="N24"/>
  <c r="L24"/>
  <c r="L25" s="1"/>
  <c r="M19"/>
  <c r="M20" s="1"/>
  <c r="N20" s="1"/>
  <c r="J25"/>
  <c r="K25" s="1"/>
  <c r="I25"/>
  <c r="J24"/>
  <c r="I24"/>
  <c r="M45" l="1"/>
  <c r="N45" s="1"/>
  <c r="N44"/>
  <c r="L44"/>
  <c r="L45" s="1"/>
  <c r="N19"/>
  <c r="J44"/>
  <c r="J45" s="1"/>
  <c r="K45" s="1"/>
  <c r="M25"/>
  <c r="N25" s="1"/>
  <c r="N31"/>
  <c r="N32"/>
  <c r="N33"/>
  <c r="N34"/>
  <c r="N35"/>
  <c r="N36"/>
  <c r="N37"/>
  <c r="N38"/>
  <c r="N39"/>
  <c r="N40"/>
  <c r="N30"/>
</calcChain>
</file>

<file path=xl/sharedStrings.xml><?xml version="1.0" encoding="utf-8"?>
<sst xmlns="http://schemas.openxmlformats.org/spreadsheetml/2006/main" count="49" uniqueCount="30">
  <si>
    <t>Всего по разделу 2</t>
  </si>
  <si>
    <t>Итого по  подразделу 2.1</t>
  </si>
  <si>
    <t>Бюджет 2021 г.</t>
  </si>
  <si>
    <t>2.1 Прогноз кассовых выплат по расходам бюджета Ставропольского края</t>
  </si>
  <si>
    <t>Дата принятия</t>
  </si>
  <si>
    <t>Расход за период</t>
  </si>
  <si>
    <t>Раздел 2. Прогноз кассовых выплат по расходам бюджета</t>
  </si>
  <si>
    <t>Всего по разделу 1</t>
  </si>
  <si>
    <t>Итого по  подразделу 1.1</t>
  </si>
  <si>
    <t>1.1 Прогноз кассовых поступлений по доходам в бюджет Ставропольского края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</si>
  <si>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</si>
  <si>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</si>
  <si>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</si>
  <si>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</si>
  <si>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</si>
  <si>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</si>
  <si>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</si>
  <si>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</si>
  <si>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</si>
  <si>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</si>
  <si>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</si>
  <si>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</si>
  <si>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</si>
  <si>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на 31.12.2021</t>
  </si>
  <si>
    <t>Бюджет города-курорта Железноводска Ставропольского края</t>
  </si>
  <si>
    <t>Отчет об исполнении кассового плана бюджета в 2021 году</t>
  </si>
  <si>
    <t>1.2 Прогноз кассовых поступлений по источникам финансирования дефицита бюджета Ставропольского края</t>
  </si>
  <si>
    <t>Итого по  подразделу 1.2</t>
  </si>
  <si>
    <t>2.2 Прогноз кассовых выплат по источникам финансирования дефицита бюджета  города-курорта Железноводска Ставропольского края</t>
  </si>
  <si>
    <t>Итого по  подразделу 2.2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</si>
</sst>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\.000\.000"/>
    <numFmt numFmtId="166" formatCode="00\.00\.00"/>
    <numFmt numFmtId="167" formatCode="#,##0.00_ ;[Red]\-#,##0.00\ "/>
  </numFmts>
  <fonts count="7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0" fontId="1" fillId="0" borderId="3" xfId="0" applyNumberFormat="1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10" fontId="1" fillId="0" borderId="5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0" fillId="0" borderId="6" xfId="0" applyBorder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4" fontId="2" fillId="0" borderId="7" xfId="0" applyNumberFormat="1" applyFont="1" applyFill="1" applyBorder="1" applyAlignment="1" applyProtection="1">
      <protection hidden="1"/>
    </xf>
    <xf numFmtId="10" fontId="1" fillId="0" borderId="1" xfId="0" applyNumberFormat="1" applyFont="1" applyFill="1" applyBorder="1" applyAlignment="1" applyProtection="1">
      <protection hidden="1"/>
    </xf>
    <xf numFmtId="164" fontId="1" fillId="0" borderId="7" xfId="0" applyNumberFormat="1" applyFont="1" applyFill="1" applyBorder="1" applyAlignment="1" applyProtection="1">
      <protection hidden="1"/>
    </xf>
    <xf numFmtId="10" fontId="1" fillId="0" borderId="7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0" fontId="2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vertical="center" wrapText="1"/>
      <protection hidden="1"/>
    </xf>
    <xf numFmtId="0" fontId="1" fillId="0" borderId="11" xfId="0" applyNumberFormat="1" applyFont="1" applyFill="1" applyBorder="1" applyAlignment="1" applyProtection="1">
      <alignment vertical="center" wrapText="1"/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13" xfId="0" applyNumberFormat="1" applyFont="1" applyFill="1" applyBorder="1" applyAlignment="1" applyProtection="1">
      <protection hidden="1"/>
    </xf>
    <xf numFmtId="164" fontId="1" fillId="0" borderId="12" xfId="0" applyNumberFormat="1" applyFont="1" applyFill="1" applyBorder="1" applyAlignment="1" applyProtection="1">
      <protection hidden="1"/>
    </xf>
    <xf numFmtId="0" fontId="0" fillId="0" borderId="6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6" xfId="0" applyNumberFormat="1" applyFont="1" applyFill="1" applyBorder="1" applyAlignment="1" applyProtection="1">
      <alignment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164" fontId="4" fillId="0" borderId="1" xfId="0" applyNumberFormat="1" applyFont="1" applyFill="1" applyBorder="1" applyAlignment="1" applyProtection="1">
      <protection hidden="1"/>
    </xf>
    <xf numFmtId="10" fontId="6" fillId="0" borderId="1" xfId="1" applyNumberFormat="1" applyFont="1" applyFill="1" applyBorder="1" applyAlignment="1" applyProtection="1">
      <protection hidden="1"/>
    </xf>
    <xf numFmtId="10" fontId="4" fillId="0" borderId="1" xfId="1" applyNumberFormat="1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6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/>
    <xf numFmtId="0" fontId="6" fillId="0" borderId="1" xfId="0" applyNumberFormat="1" applyFont="1" applyFill="1" applyBorder="1" applyAlignment="1" applyProtection="1">
      <protection hidden="1"/>
    </xf>
    <xf numFmtId="4" fontId="6" fillId="0" borderId="1" xfId="0" applyNumberFormat="1" applyFont="1" applyBorder="1"/>
    <xf numFmtId="167" fontId="4" fillId="0" borderId="1" xfId="0" applyNumberFormat="1" applyFont="1" applyBorder="1"/>
    <xf numFmtId="167" fontId="6" fillId="0" borderId="1" xfId="0" applyNumberFormat="1" applyFont="1" applyBorder="1"/>
    <xf numFmtId="10" fontId="6" fillId="0" borderId="1" xfId="0" applyNumberFormat="1" applyFont="1" applyFill="1" applyBorder="1" applyAlignment="1" applyProtection="1">
      <protection hidden="1"/>
    </xf>
    <xf numFmtId="167" fontId="0" fillId="0" borderId="0" xfId="0" applyNumberFormat="1"/>
    <xf numFmtId="10" fontId="6" fillId="0" borderId="1" xfId="0" applyNumberFormat="1" applyFont="1" applyBorder="1"/>
    <xf numFmtId="0" fontId="6" fillId="0" borderId="7" xfId="0" applyNumberFormat="1" applyFont="1" applyFill="1" applyBorder="1" applyAlignment="1" applyProtection="1">
      <protection hidden="1"/>
    </xf>
    <xf numFmtId="0" fontId="0" fillId="0" borderId="13" xfId="0" applyBorder="1" applyAlignment="1"/>
    <xf numFmtId="0" fontId="0" fillId="0" borderId="2" xfId="0" applyBorder="1" applyAlignment="1"/>
    <xf numFmtId="0" fontId="1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alignment horizontal="left"/>
      <protection hidden="1"/>
    </xf>
    <xf numFmtId="0" fontId="0" fillId="0" borderId="1" xfId="0" applyBorder="1" applyAlignment="1"/>
    <xf numFmtId="0" fontId="1" fillId="0" borderId="1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6"/>
  <sheetViews>
    <sheetView showGridLines="0" tabSelected="1" workbookViewId="0">
      <selection activeCell="N44" sqref="N44"/>
    </sheetView>
  </sheetViews>
  <sheetFormatPr defaultColWidth="9.140625" defaultRowHeight="12.75"/>
  <cols>
    <col min="1" max="1" width="0.5703125" customWidth="1"/>
    <col min="2" max="2" width="22.7109375" customWidth="1"/>
    <col min="3" max="3" width="0" hidden="1" customWidth="1"/>
    <col min="4" max="4" width="21.42578125" customWidth="1"/>
    <col min="5" max="5" width="0" hidden="1" customWidth="1"/>
    <col min="6" max="6" width="15" customWidth="1"/>
    <col min="7" max="8" width="0" hidden="1" customWidth="1"/>
    <col min="9" max="9" width="16.5703125" customWidth="1"/>
    <col min="10" max="10" width="15.140625" customWidth="1"/>
    <col min="11" max="11" width="9.140625" customWidth="1"/>
    <col min="12" max="12" width="16.85546875" customWidth="1"/>
    <col min="13" max="13" width="13.140625" bestFit="1" customWidth="1"/>
    <col min="14" max="14" width="12.5703125" customWidth="1"/>
    <col min="15" max="32" width="0" hidden="1" customWidth="1"/>
    <col min="33" max="256" width="9.140625" customWidth="1"/>
  </cols>
  <sheetData>
    <row r="1" spans="1:41" ht="15" customHeight="1">
      <c r="A1" s="47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ht="12.75" customHeight="1">
      <c r="A2" s="47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12.75" customHeight="1">
      <c r="A3" s="47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12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ht="24.75" customHeight="1">
      <c r="A5" s="1"/>
      <c r="B5" s="67" t="s">
        <v>22</v>
      </c>
      <c r="C5" s="45"/>
      <c r="D5" s="67" t="s">
        <v>21</v>
      </c>
      <c r="E5" s="45"/>
      <c r="F5" s="67" t="s">
        <v>20</v>
      </c>
      <c r="G5" s="43"/>
      <c r="H5" s="44"/>
      <c r="I5" s="73" t="s">
        <v>19</v>
      </c>
      <c r="J5" s="74" t="s">
        <v>18</v>
      </c>
      <c r="K5" s="75"/>
      <c r="L5" s="74" t="s">
        <v>17</v>
      </c>
      <c r="M5" s="74"/>
      <c r="N5" s="74"/>
      <c r="O5" s="43"/>
      <c r="P5" s="42"/>
      <c r="Q5" s="42"/>
      <c r="R5" s="42"/>
      <c r="S5" s="42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ht="22.5" customHeight="1">
      <c r="A6" s="1"/>
      <c r="B6" s="67"/>
      <c r="C6" s="41"/>
      <c r="D6" s="67"/>
      <c r="E6" s="41"/>
      <c r="F6" s="67"/>
      <c r="G6" s="39"/>
      <c r="H6" s="40"/>
      <c r="I6" s="73"/>
      <c r="J6" s="73" t="s">
        <v>16</v>
      </c>
      <c r="K6" s="73" t="s">
        <v>15</v>
      </c>
      <c r="L6" s="73" t="s">
        <v>14</v>
      </c>
      <c r="M6" s="67" t="s">
        <v>13</v>
      </c>
      <c r="N6" s="67"/>
      <c r="O6" s="39"/>
      <c r="P6" s="38"/>
      <c r="Q6" s="38"/>
      <c r="R6" s="38"/>
      <c r="S6" s="3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ht="32.25" customHeight="1">
      <c r="A7" s="1"/>
      <c r="B7" s="67"/>
      <c r="C7" s="41"/>
      <c r="D7" s="67"/>
      <c r="E7" s="41"/>
      <c r="F7" s="67"/>
      <c r="G7" s="39"/>
      <c r="H7" s="40"/>
      <c r="I7" s="73"/>
      <c r="J7" s="73"/>
      <c r="K7" s="73"/>
      <c r="L7" s="67"/>
      <c r="M7" s="39" t="s">
        <v>12</v>
      </c>
      <c r="N7" s="38" t="s">
        <v>11</v>
      </c>
      <c r="O7" s="38"/>
      <c r="P7" s="38"/>
      <c r="Q7" s="38"/>
      <c r="R7" s="38"/>
      <c r="S7" s="3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ht="12.75" customHeight="1">
      <c r="A8" s="1"/>
      <c r="B8" s="65" t="s">
        <v>10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U8" s="66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409.6" hidden="1" customHeight="1">
      <c r="A9" s="1"/>
      <c r="B9" s="37"/>
      <c r="C9" s="36"/>
      <c r="D9" s="36"/>
      <c r="E9" s="36"/>
      <c r="F9" s="36"/>
      <c r="G9" s="36"/>
      <c r="H9" s="36"/>
      <c r="I9" s="36"/>
      <c r="J9" s="28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28" t="s">
        <v>4</v>
      </c>
      <c r="AB9" s="28"/>
      <c r="AC9" s="28"/>
      <c r="AD9" s="28"/>
      <c r="AE9" s="28"/>
      <c r="AF9" s="28"/>
      <c r="AG9" s="27"/>
      <c r="AH9" s="1"/>
      <c r="AI9" s="1"/>
      <c r="AJ9" s="1"/>
      <c r="AK9" s="1"/>
      <c r="AL9" s="1"/>
      <c r="AM9" s="1"/>
      <c r="AN9" s="1"/>
      <c r="AO9" s="1"/>
    </row>
    <row r="10" spans="1:41" ht="12.75" customHeight="1">
      <c r="A10" s="22"/>
      <c r="B10" s="70" t="s">
        <v>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34"/>
      <c r="AH10" s="1"/>
      <c r="AI10" s="1"/>
      <c r="AJ10" s="1"/>
      <c r="AK10" s="1"/>
      <c r="AL10" s="1"/>
      <c r="AM10" s="1"/>
      <c r="AN10" s="1"/>
      <c r="AO10" s="1"/>
    </row>
    <row r="11" spans="1:41" ht="12.75" customHeight="1">
      <c r="A11" s="22"/>
      <c r="B11" s="23"/>
      <c r="C11" s="23"/>
      <c r="D11" s="23"/>
      <c r="E11" s="23"/>
      <c r="F11" s="26">
        <v>10101</v>
      </c>
      <c r="G11" s="23"/>
      <c r="H11" s="25"/>
      <c r="I11" s="15">
        <v>852001841.84000003</v>
      </c>
      <c r="J11" s="48">
        <v>869202094.44000006</v>
      </c>
      <c r="K11" s="24">
        <v>1.0202</v>
      </c>
      <c r="L11" s="15">
        <v>852001841.84000003</v>
      </c>
      <c r="M11" s="48">
        <v>869202094.44000006</v>
      </c>
      <c r="N11" s="24">
        <f>M11/L11</f>
        <v>1.0201880462639072</v>
      </c>
      <c r="O11" s="15">
        <v>45667216.780000001</v>
      </c>
      <c r="P11" s="15">
        <v>55796100.600000001</v>
      </c>
      <c r="Q11" s="15">
        <v>84305293.989999995</v>
      </c>
      <c r="R11" s="15">
        <v>62743915.93</v>
      </c>
      <c r="S11" s="15">
        <v>48024134.140000001</v>
      </c>
      <c r="T11" s="15">
        <v>53966371.210000001</v>
      </c>
      <c r="U11" s="15">
        <v>61664852.68</v>
      </c>
      <c r="V11" s="15">
        <v>48487034.770000003</v>
      </c>
      <c r="W11" s="15">
        <v>55343237.189999998</v>
      </c>
      <c r="X11" s="15">
        <v>136042406.36000001</v>
      </c>
      <c r="Y11" s="15">
        <v>81420747.430000007</v>
      </c>
      <c r="Z11" s="15">
        <v>118540530.76000001</v>
      </c>
      <c r="AA11" s="23"/>
      <c r="AB11" s="23"/>
      <c r="AC11" s="23" t="s">
        <v>2</v>
      </c>
      <c r="AD11" s="23"/>
      <c r="AE11" s="23"/>
      <c r="AF11" s="23"/>
      <c r="AG11" s="34"/>
      <c r="AH11" s="1"/>
      <c r="AI11" s="1"/>
      <c r="AJ11" s="1"/>
      <c r="AK11" s="1"/>
      <c r="AL11" s="1"/>
      <c r="AM11" s="1"/>
      <c r="AN11" s="1"/>
      <c r="AO11" s="1"/>
    </row>
    <row r="12" spans="1:41" ht="12.75" customHeight="1">
      <c r="A12" s="22"/>
      <c r="B12" s="23"/>
      <c r="C12" s="23"/>
      <c r="D12" s="23"/>
      <c r="E12" s="23"/>
      <c r="F12" s="26">
        <v>10204</v>
      </c>
      <c r="G12" s="23"/>
      <c r="H12" s="25"/>
      <c r="I12" s="15">
        <v>1240000</v>
      </c>
      <c r="J12" s="48">
        <v>1240000</v>
      </c>
      <c r="K12" s="24">
        <v>1</v>
      </c>
      <c r="L12" s="15">
        <v>1240000</v>
      </c>
      <c r="M12" s="48">
        <v>1240000</v>
      </c>
      <c r="N12" s="24">
        <f t="shared" ref="N12:N20" si="0">M12/L12</f>
        <v>1</v>
      </c>
      <c r="O12" s="15">
        <v>0</v>
      </c>
      <c r="P12" s="15">
        <v>0</v>
      </c>
      <c r="Q12" s="15">
        <v>0</v>
      </c>
      <c r="R12" s="15">
        <v>206800</v>
      </c>
      <c r="S12" s="15">
        <v>206800</v>
      </c>
      <c r="T12" s="15">
        <v>206800</v>
      </c>
      <c r="U12" s="15">
        <v>206800</v>
      </c>
      <c r="V12" s="15">
        <v>206800</v>
      </c>
      <c r="W12" s="15">
        <v>206000</v>
      </c>
      <c r="X12" s="15">
        <v>0</v>
      </c>
      <c r="Y12" s="15">
        <v>0</v>
      </c>
      <c r="Z12" s="15">
        <v>0</v>
      </c>
      <c r="AA12" s="23"/>
      <c r="AB12" s="23"/>
      <c r="AC12" s="23" t="s">
        <v>2</v>
      </c>
      <c r="AD12" s="23"/>
      <c r="AE12" s="23"/>
      <c r="AF12" s="23"/>
      <c r="AG12" s="34"/>
      <c r="AH12" s="1"/>
      <c r="AI12" s="1"/>
      <c r="AJ12" s="1"/>
      <c r="AK12" s="1"/>
      <c r="AL12" s="1"/>
      <c r="AM12" s="1"/>
      <c r="AN12" s="1"/>
      <c r="AO12" s="1"/>
    </row>
    <row r="13" spans="1:41" ht="12.75" customHeight="1">
      <c r="A13" s="22"/>
      <c r="B13" s="23"/>
      <c r="C13" s="23"/>
      <c r="D13" s="23"/>
      <c r="E13" s="23"/>
      <c r="F13" s="26">
        <v>10301</v>
      </c>
      <c r="G13" s="23"/>
      <c r="H13" s="25"/>
      <c r="I13" s="15">
        <v>110378003.79000001</v>
      </c>
      <c r="J13" s="48">
        <v>111648700.28</v>
      </c>
      <c r="K13" s="24">
        <v>1.0115000000000001</v>
      </c>
      <c r="L13" s="15">
        <v>110378003.79000001</v>
      </c>
      <c r="M13" s="48">
        <v>111648700.28</v>
      </c>
      <c r="N13" s="24">
        <f t="shared" si="0"/>
        <v>1.0115122256823703</v>
      </c>
      <c r="O13" s="15">
        <v>13440622</v>
      </c>
      <c r="P13" s="15">
        <v>16709267.58</v>
      </c>
      <c r="Q13" s="15">
        <v>13068669</v>
      </c>
      <c r="R13" s="15">
        <v>12123114</v>
      </c>
      <c r="S13" s="15">
        <v>11385833.689999999</v>
      </c>
      <c r="T13" s="15">
        <v>10896976.57</v>
      </c>
      <c r="U13" s="15">
        <v>11044852.140000001</v>
      </c>
      <c r="V13" s="15">
        <v>10910886.34</v>
      </c>
      <c r="W13" s="15">
        <v>6265424.7599999998</v>
      </c>
      <c r="X13" s="15">
        <v>2904990</v>
      </c>
      <c r="Y13" s="15">
        <v>478573.47</v>
      </c>
      <c r="Z13" s="15">
        <v>1148794.24</v>
      </c>
      <c r="AA13" s="23"/>
      <c r="AB13" s="23"/>
      <c r="AC13" s="23" t="s">
        <v>2</v>
      </c>
      <c r="AD13" s="23"/>
      <c r="AE13" s="23"/>
      <c r="AF13" s="23"/>
      <c r="AG13" s="34"/>
      <c r="AH13" s="1"/>
      <c r="AI13" s="1"/>
      <c r="AJ13" s="1"/>
      <c r="AK13" s="1"/>
      <c r="AL13" s="1"/>
      <c r="AM13" s="1"/>
      <c r="AN13" s="1"/>
      <c r="AO13" s="1"/>
    </row>
    <row r="14" spans="1:41" ht="12.75" customHeight="1">
      <c r="A14" s="22"/>
      <c r="B14" s="23"/>
      <c r="C14" s="23"/>
      <c r="D14" s="23"/>
      <c r="E14" s="23"/>
      <c r="F14" s="26">
        <v>10306</v>
      </c>
      <c r="G14" s="23"/>
      <c r="H14" s="25"/>
      <c r="I14" s="15">
        <v>900851552.14999998</v>
      </c>
      <c r="J14" s="48">
        <v>895876213.20000005</v>
      </c>
      <c r="K14" s="24">
        <v>0.99450000000000005</v>
      </c>
      <c r="L14" s="15">
        <v>900851552.14999998</v>
      </c>
      <c r="M14" s="48">
        <v>895876213.20000005</v>
      </c>
      <c r="N14" s="24">
        <f t="shared" si="0"/>
        <v>0.9944770712354043</v>
      </c>
      <c r="O14" s="15">
        <v>49302383.350000001</v>
      </c>
      <c r="P14" s="15">
        <v>93663506.120000005</v>
      </c>
      <c r="Q14" s="15">
        <v>87276729.390000001</v>
      </c>
      <c r="R14" s="15">
        <v>57085468.280000001</v>
      </c>
      <c r="S14" s="15">
        <v>85025789.209999993</v>
      </c>
      <c r="T14" s="15">
        <v>100329426.48999999</v>
      </c>
      <c r="U14" s="15">
        <v>41374919.310000002</v>
      </c>
      <c r="V14" s="15">
        <v>77091223.140000001</v>
      </c>
      <c r="W14" s="15">
        <v>39943315.579999998</v>
      </c>
      <c r="X14" s="15">
        <v>48378728.729999997</v>
      </c>
      <c r="Y14" s="15">
        <v>44532388.549999997</v>
      </c>
      <c r="Z14" s="15">
        <v>176847674</v>
      </c>
      <c r="AA14" s="23"/>
      <c r="AB14" s="23"/>
      <c r="AC14" s="23" t="s">
        <v>2</v>
      </c>
      <c r="AD14" s="23"/>
      <c r="AE14" s="23"/>
      <c r="AF14" s="23"/>
      <c r="AG14" s="34"/>
      <c r="AH14" s="1"/>
      <c r="AI14" s="1"/>
      <c r="AJ14" s="1"/>
      <c r="AK14" s="1"/>
      <c r="AL14" s="1"/>
      <c r="AM14" s="1"/>
      <c r="AN14" s="1"/>
      <c r="AO14" s="1"/>
    </row>
    <row r="15" spans="1:41" ht="12.75" customHeight="1">
      <c r="A15" s="22"/>
      <c r="B15" s="23"/>
      <c r="C15" s="23"/>
      <c r="D15" s="23"/>
      <c r="E15" s="23"/>
      <c r="F15" s="26">
        <v>10307</v>
      </c>
      <c r="G15" s="23"/>
      <c r="H15" s="25"/>
      <c r="I15" s="15">
        <v>432480.12</v>
      </c>
      <c r="J15" s="48">
        <v>432480.12</v>
      </c>
      <c r="K15" s="24">
        <v>1</v>
      </c>
      <c r="L15" s="15">
        <v>432480.12</v>
      </c>
      <c r="M15" s="48">
        <v>432480.12</v>
      </c>
      <c r="N15" s="24">
        <f t="shared" si="0"/>
        <v>1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432480.12</v>
      </c>
      <c r="AA15" s="23"/>
      <c r="AB15" s="23"/>
      <c r="AC15" s="23" t="s">
        <v>2</v>
      </c>
      <c r="AD15" s="23"/>
      <c r="AE15" s="23"/>
      <c r="AF15" s="23"/>
      <c r="AG15" s="34"/>
      <c r="AH15" s="1"/>
      <c r="AI15" s="1"/>
      <c r="AJ15" s="1"/>
      <c r="AK15" s="1"/>
      <c r="AL15" s="1"/>
      <c r="AM15" s="1"/>
      <c r="AN15" s="1"/>
      <c r="AO15" s="1"/>
    </row>
    <row r="16" spans="1:41" ht="12.75" customHeight="1">
      <c r="A16" s="22"/>
      <c r="B16" s="23"/>
      <c r="C16" s="23"/>
      <c r="D16" s="23"/>
      <c r="E16" s="23"/>
      <c r="F16" s="26">
        <v>10311</v>
      </c>
      <c r="G16" s="23"/>
      <c r="H16" s="25"/>
      <c r="I16" s="15">
        <v>-7021.94</v>
      </c>
      <c r="J16" s="48">
        <v>0</v>
      </c>
      <c r="K16" s="24">
        <v>0</v>
      </c>
      <c r="L16" s="15">
        <v>-7021.94</v>
      </c>
      <c r="M16" s="48">
        <v>0</v>
      </c>
      <c r="N16" s="24">
        <f t="shared" si="0"/>
        <v>0</v>
      </c>
      <c r="O16" s="15">
        <v>0</v>
      </c>
      <c r="P16" s="15">
        <v>0</v>
      </c>
      <c r="Q16" s="15">
        <v>7216.09</v>
      </c>
      <c r="R16" s="15">
        <v>4370.07</v>
      </c>
      <c r="S16" s="15">
        <v>-11586.16</v>
      </c>
      <c r="T16" s="15">
        <v>0</v>
      </c>
      <c r="U16" s="15">
        <v>5661.48</v>
      </c>
      <c r="V16" s="15">
        <v>5890.2</v>
      </c>
      <c r="W16" s="15">
        <v>-11551.68</v>
      </c>
      <c r="X16" s="15">
        <v>0</v>
      </c>
      <c r="Y16" s="15">
        <v>0</v>
      </c>
      <c r="Z16" s="15">
        <v>-7021.94</v>
      </c>
      <c r="AA16" s="23"/>
      <c r="AB16" s="23"/>
      <c r="AC16" s="23" t="s">
        <v>2</v>
      </c>
      <c r="AD16" s="23"/>
      <c r="AE16" s="23"/>
      <c r="AF16" s="23"/>
      <c r="AG16" s="34"/>
      <c r="AH16" s="1"/>
      <c r="AI16" s="1"/>
      <c r="AJ16" s="1"/>
      <c r="AK16" s="1"/>
      <c r="AL16" s="1"/>
      <c r="AM16" s="1"/>
      <c r="AN16" s="1"/>
      <c r="AO16" s="1"/>
    </row>
    <row r="17" spans="1:41" ht="12.75" customHeight="1">
      <c r="A17" s="22"/>
      <c r="B17" s="23"/>
      <c r="C17" s="23"/>
      <c r="D17" s="23"/>
      <c r="E17" s="23"/>
      <c r="F17" s="26">
        <v>10312</v>
      </c>
      <c r="G17" s="23"/>
      <c r="H17" s="25"/>
      <c r="I17" s="15">
        <v>-2407859.98</v>
      </c>
      <c r="J17" s="48">
        <v>-2407859.98</v>
      </c>
      <c r="K17" s="24">
        <v>1</v>
      </c>
      <c r="L17" s="15">
        <v>-2407859.98</v>
      </c>
      <c r="M17" s="48">
        <v>-2407859.98</v>
      </c>
      <c r="N17" s="24">
        <f t="shared" si="0"/>
        <v>1</v>
      </c>
      <c r="O17" s="15">
        <v>-3085435.08</v>
      </c>
      <c r="P17" s="15">
        <v>716094.68</v>
      </c>
      <c r="Q17" s="15">
        <v>-38519.58</v>
      </c>
      <c r="R17" s="15">
        <v>16439.09</v>
      </c>
      <c r="S17" s="15">
        <v>-10122.09</v>
      </c>
      <c r="T17" s="15">
        <v>-15924.39</v>
      </c>
      <c r="U17" s="15">
        <v>13607.39</v>
      </c>
      <c r="V17" s="15">
        <v>231317.68</v>
      </c>
      <c r="W17" s="15">
        <v>-17850.400000000001</v>
      </c>
      <c r="X17" s="15">
        <v>-1500</v>
      </c>
      <c r="Y17" s="15">
        <v>-219891.71</v>
      </c>
      <c r="Z17" s="15">
        <v>3924.43</v>
      </c>
      <c r="AA17" s="23"/>
      <c r="AB17" s="23"/>
      <c r="AC17" s="23" t="s">
        <v>2</v>
      </c>
      <c r="AD17" s="23"/>
      <c r="AE17" s="23"/>
      <c r="AF17" s="23"/>
      <c r="AG17" s="34"/>
      <c r="AH17" s="1"/>
      <c r="AI17" s="1"/>
      <c r="AJ17" s="1"/>
      <c r="AK17" s="1"/>
      <c r="AL17" s="1"/>
      <c r="AM17" s="1"/>
      <c r="AN17" s="1"/>
      <c r="AO17" s="1"/>
    </row>
    <row r="18" spans="1:41" ht="12.75" customHeight="1">
      <c r="A18" s="22"/>
      <c r="B18" s="23"/>
      <c r="C18" s="23"/>
      <c r="D18" s="23"/>
      <c r="E18" s="23"/>
      <c r="F18" s="26">
        <v>10315</v>
      </c>
      <c r="G18" s="23"/>
      <c r="H18" s="25"/>
      <c r="I18" s="15">
        <v>2089727.49</v>
      </c>
      <c r="J18" s="48">
        <v>2089727.49</v>
      </c>
      <c r="K18" s="24">
        <v>1</v>
      </c>
      <c r="L18" s="15">
        <v>2089727.49</v>
      </c>
      <c r="M18" s="48">
        <v>2089727.49</v>
      </c>
      <c r="N18" s="24">
        <f t="shared" si="0"/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2089727.49</v>
      </c>
      <c r="X18" s="15">
        <v>0</v>
      </c>
      <c r="Y18" s="15">
        <v>0</v>
      </c>
      <c r="Z18" s="15">
        <v>0</v>
      </c>
      <c r="AA18" s="23"/>
      <c r="AB18" s="23"/>
      <c r="AC18" s="23" t="s">
        <v>2</v>
      </c>
      <c r="AD18" s="23"/>
      <c r="AE18" s="23"/>
      <c r="AF18" s="23"/>
      <c r="AG18" s="34"/>
      <c r="AH18" s="1"/>
      <c r="AI18" s="1"/>
      <c r="AJ18" s="1"/>
      <c r="AK18" s="1"/>
      <c r="AL18" s="1"/>
      <c r="AM18" s="1"/>
      <c r="AN18" s="1"/>
      <c r="AO18" s="1"/>
    </row>
    <row r="19" spans="1:41" ht="12.75" customHeight="1">
      <c r="A19" s="22"/>
      <c r="B19" s="70" t="s">
        <v>8</v>
      </c>
      <c r="C19" s="70"/>
      <c r="D19" s="70"/>
      <c r="E19" s="70"/>
      <c r="F19" s="70"/>
      <c r="G19" s="70"/>
      <c r="H19" s="71"/>
      <c r="I19" s="20">
        <v>1864578723.47</v>
      </c>
      <c r="J19" s="20">
        <v>1878081355.55</v>
      </c>
      <c r="K19" s="21">
        <v>1.0072399999999999</v>
      </c>
      <c r="L19" s="20">
        <v>1864578723.47</v>
      </c>
      <c r="M19" s="20">
        <f>SUM(M11:M18)</f>
        <v>1878081355.55</v>
      </c>
      <c r="N19" s="59">
        <f t="shared" si="0"/>
        <v>1.0072416529857593</v>
      </c>
      <c r="O19" s="16">
        <v>105324787.05</v>
      </c>
      <c r="P19" s="15">
        <v>166884968.97999999</v>
      </c>
      <c r="Q19" s="15">
        <v>184619388.88999999</v>
      </c>
      <c r="R19" s="15">
        <v>132180107.37</v>
      </c>
      <c r="S19" s="15">
        <v>144620848.78999999</v>
      </c>
      <c r="T19" s="15">
        <v>165383649.88</v>
      </c>
      <c r="U19" s="15">
        <v>114310693</v>
      </c>
      <c r="V19" s="15">
        <v>136933152.13</v>
      </c>
      <c r="W19" s="15">
        <v>103818302.94</v>
      </c>
      <c r="X19" s="15">
        <v>187324625.09</v>
      </c>
      <c r="Y19" s="15">
        <v>126211817.73999999</v>
      </c>
      <c r="Z19" s="18">
        <v>296966381.61000001</v>
      </c>
      <c r="AA19" s="70"/>
      <c r="AB19" s="70"/>
      <c r="AC19" s="70"/>
      <c r="AD19" s="35">
        <v>0</v>
      </c>
      <c r="AE19" s="23">
        <v>0</v>
      </c>
      <c r="AF19" s="23">
        <v>0</v>
      </c>
      <c r="AG19" s="34"/>
      <c r="AH19" s="1"/>
      <c r="AI19" s="1"/>
      <c r="AJ19" s="1"/>
      <c r="AK19" s="1"/>
      <c r="AL19" s="1"/>
      <c r="AM19" s="1"/>
      <c r="AN19" s="1"/>
      <c r="AO19" s="1"/>
    </row>
    <row r="20" spans="1:41" ht="12.75" customHeight="1">
      <c r="A20" s="1"/>
      <c r="B20" s="13" t="s">
        <v>7</v>
      </c>
      <c r="C20" s="12"/>
      <c r="D20" s="11"/>
      <c r="E20" s="11"/>
      <c r="F20" s="11"/>
      <c r="G20" s="11"/>
      <c r="H20" s="10"/>
      <c r="I20" s="6">
        <v>1864578723.47</v>
      </c>
      <c r="J20" s="6">
        <v>1878081355.55</v>
      </c>
      <c r="K20" s="5">
        <v>1.0072399999999999</v>
      </c>
      <c r="L20" s="33">
        <v>1864578723.47</v>
      </c>
      <c r="M20" s="6">
        <f>M19</f>
        <v>1878081355.55</v>
      </c>
      <c r="N20" s="59">
        <f t="shared" si="0"/>
        <v>1.0072416529857593</v>
      </c>
      <c r="O20" s="32">
        <v>105324787.05</v>
      </c>
      <c r="P20" s="20">
        <v>166884968.97999999</v>
      </c>
      <c r="Q20" s="20">
        <v>184619388.88999999</v>
      </c>
      <c r="R20" s="20">
        <v>132180107.37</v>
      </c>
      <c r="S20" s="20">
        <v>144620848.78999999</v>
      </c>
      <c r="T20" s="20">
        <v>165383649.88</v>
      </c>
      <c r="U20" s="20">
        <v>114310693</v>
      </c>
      <c r="V20" s="20">
        <v>136933152.13</v>
      </c>
      <c r="W20" s="20">
        <v>103818302.94</v>
      </c>
      <c r="X20" s="20">
        <v>187324625.09</v>
      </c>
      <c r="Y20" s="20">
        <v>126211817.73999999</v>
      </c>
      <c r="Z20" s="20">
        <v>296966381.61000001</v>
      </c>
      <c r="AA20" s="6">
        <v>0</v>
      </c>
      <c r="AB20" s="6">
        <v>0</v>
      </c>
      <c r="AC20" s="6">
        <v>0</v>
      </c>
      <c r="AD20" s="31">
        <v>0</v>
      </c>
      <c r="AE20" s="31">
        <v>0</v>
      </c>
      <c r="AF20" s="31">
        <v>0</v>
      </c>
      <c r="AG20" s="31"/>
      <c r="AH20" s="1"/>
      <c r="AI20" s="1"/>
      <c r="AJ20" s="1"/>
      <c r="AK20" s="1"/>
      <c r="AL20" s="1"/>
      <c r="AM20" s="1"/>
      <c r="AN20" s="1"/>
      <c r="AO20" s="1"/>
    </row>
    <row r="21" spans="1:41" ht="12.75" customHeight="1">
      <c r="A21" s="1"/>
      <c r="B21" s="68" t="s">
        <v>26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1"/>
      <c r="AI21" s="1"/>
      <c r="AJ21" s="1"/>
      <c r="AK21" s="1"/>
      <c r="AL21" s="1"/>
      <c r="AM21" s="1"/>
      <c r="AN21" s="1"/>
      <c r="AO21" s="1"/>
    </row>
    <row r="22" spans="1:41" ht="12.75" customHeight="1">
      <c r="A22" s="1"/>
      <c r="B22" s="17"/>
      <c r="C22" s="53"/>
      <c r="D22" s="53"/>
      <c r="E22" s="53"/>
      <c r="F22" s="26">
        <v>10101</v>
      </c>
      <c r="G22" s="53"/>
      <c r="H22" s="53"/>
      <c r="I22" s="48">
        <v>116481669.73</v>
      </c>
      <c r="J22" s="3"/>
      <c r="K22" s="19"/>
      <c r="L22" s="3"/>
      <c r="M22" s="3"/>
      <c r="N22" s="19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1"/>
      <c r="AI22" s="1"/>
      <c r="AJ22" s="1"/>
      <c r="AK22" s="1"/>
      <c r="AL22" s="1"/>
      <c r="AM22" s="1"/>
      <c r="AN22" s="1"/>
      <c r="AO22" s="1"/>
    </row>
    <row r="23" spans="1:41" ht="12.75" customHeight="1">
      <c r="A23" s="1"/>
      <c r="B23" s="17"/>
      <c r="C23" s="53"/>
      <c r="D23" s="53"/>
      <c r="E23" s="53"/>
      <c r="F23" s="26">
        <v>10306</v>
      </c>
      <c r="G23" s="53"/>
      <c r="H23" s="53"/>
      <c r="I23" s="48">
        <v>50384255.829999998</v>
      </c>
      <c r="J23" s="3"/>
      <c r="K23" s="19"/>
      <c r="L23" s="3"/>
      <c r="M23" s="3"/>
      <c r="N23" s="19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"/>
      <c r="AI23" s="1"/>
      <c r="AJ23" s="1"/>
      <c r="AK23" s="1"/>
      <c r="AL23" s="1"/>
      <c r="AM23" s="1"/>
      <c r="AN23" s="1"/>
      <c r="AO23" s="1"/>
    </row>
    <row r="24" spans="1:41" ht="12.75" customHeight="1">
      <c r="A24" s="1"/>
      <c r="B24" s="17" t="s">
        <v>27</v>
      </c>
      <c r="C24" s="53"/>
      <c r="D24" s="53"/>
      <c r="E24" s="53"/>
      <c r="F24" s="53"/>
      <c r="G24" s="53"/>
      <c r="H24" s="53"/>
      <c r="I24" s="3">
        <f>SUM(I22:I23)</f>
        <v>166865925.56</v>
      </c>
      <c r="J24" s="3">
        <f>SUM(J22:J23)</f>
        <v>0</v>
      </c>
      <c r="K24" s="19">
        <v>0</v>
      </c>
      <c r="L24" s="3">
        <f>SUM(L22:L23)</f>
        <v>0</v>
      </c>
      <c r="M24" s="3">
        <f t="shared" ref="M24:N24" si="1">SUM(M22:M23)</f>
        <v>0</v>
      </c>
      <c r="N24" s="3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1"/>
      <c r="AI24" s="1"/>
      <c r="AJ24" s="1"/>
      <c r="AK24" s="1"/>
      <c r="AL24" s="1"/>
      <c r="AM24" s="1"/>
      <c r="AN24" s="1"/>
      <c r="AO24" s="1"/>
    </row>
    <row r="25" spans="1:41" ht="12.75" customHeight="1">
      <c r="A25" s="1"/>
      <c r="B25" s="13" t="s">
        <v>7</v>
      </c>
      <c r="C25" s="53"/>
      <c r="D25" s="53"/>
      <c r="E25" s="53"/>
      <c r="F25" s="53"/>
      <c r="G25" s="53"/>
      <c r="H25" s="53"/>
      <c r="I25" s="3">
        <f>I20+I24</f>
        <v>2031444649.03</v>
      </c>
      <c r="J25" s="3">
        <f>J20+J24</f>
        <v>1878081355.55</v>
      </c>
      <c r="K25" s="61">
        <f>J25/I25</f>
        <v>0.92450530534847219</v>
      </c>
      <c r="L25" s="3">
        <f t="shared" ref="L25:M25" si="2">L20+L24</f>
        <v>1864578723.47</v>
      </c>
      <c r="M25" s="3">
        <f t="shared" si="2"/>
        <v>1878081355.55</v>
      </c>
      <c r="N25" s="59">
        <f t="shared" ref="N25" si="3">M25/L25</f>
        <v>1.0072416529857593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1"/>
      <c r="AI25" s="1"/>
      <c r="AJ25" s="1"/>
      <c r="AK25" s="1"/>
      <c r="AL25" s="1"/>
      <c r="AM25" s="1"/>
      <c r="AN25" s="1"/>
      <c r="AO25" s="1"/>
    </row>
    <row r="26" spans="1:41" ht="12.75" customHeight="1">
      <c r="A26" s="1"/>
      <c r="B26" s="1"/>
      <c r="C26" s="1"/>
      <c r="D26" s="2"/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" customHeight="1">
      <c r="A27" s="1"/>
      <c r="B27" s="72" t="s">
        <v>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2"/>
      <c r="W27" s="2"/>
      <c r="X27" s="2"/>
      <c r="Y27" s="2"/>
      <c r="Z27" s="1"/>
      <c r="AA27" s="1"/>
      <c r="AB27" s="1"/>
      <c r="AC27" s="1"/>
      <c r="AD27" s="1"/>
      <c r="AE27" s="1"/>
      <c r="AF27" s="1"/>
      <c r="AG27" s="1"/>
    </row>
    <row r="28" spans="1:41" ht="409.6" hidden="1" customHeight="1">
      <c r="A28" s="1"/>
      <c r="B28" s="30"/>
      <c r="C28" s="29"/>
      <c r="D28" s="29"/>
      <c r="E28" s="29"/>
      <c r="F28" s="29"/>
      <c r="G28" s="29"/>
      <c r="H28" s="29"/>
      <c r="I28" s="29"/>
      <c r="J28" s="28" t="s">
        <v>5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8" t="s">
        <v>4</v>
      </c>
      <c r="AB28" s="28"/>
      <c r="AC28" s="28"/>
      <c r="AD28" s="28"/>
      <c r="AE28" s="28"/>
      <c r="AF28" s="28"/>
      <c r="AG28" s="27"/>
    </row>
    <row r="29" spans="1:41" ht="12.75" customHeight="1">
      <c r="A29" s="22"/>
      <c r="B29" s="70" t="s">
        <v>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14"/>
    </row>
    <row r="30" spans="1:41" ht="12.75" customHeight="1">
      <c r="A30" s="22"/>
      <c r="B30" s="23"/>
      <c r="C30" s="23"/>
      <c r="D30" s="23"/>
      <c r="E30" s="23"/>
      <c r="F30" s="26">
        <v>10101</v>
      </c>
      <c r="G30" s="23"/>
      <c r="H30" s="25"/>
      <c r="I30" s="15">
        <v>956530496.91999996</v>
      </c>
      <c r="J30" s="3">
        <v>877060882.35000002</v>
      </c>
      <c r="K30" s="24">
        <v>0.91690000000000005</v>
      </c>
      <c r="L30" s="15">
        <v>956530496.91999996</v>
      </c>
      <c r="M30" s="48">
        <v>877060882.35000002</v>
      </c>
      <c r="N30" s="50">
        <f>M30/L30</f>
        <v>0.9169188909021827</v>
      </c>
      <c r="O30" s="15">
        <v>26790521.350000001</v>
      </c>
      <c r="P30" s="15">
        <v>53794918.57</v>
      </c>
      <c r="Q30" s="15">
        <v>78171720.859999999</v>
      </c>
      <c r="R30" s="15">
        <v>75894862.209999993</v>
      </c>
      <c r="S30" s="15">
        <v>38864621.329999998</v>
      </c>
      <c r="T30" s="15">
        <v>68068242.519999996</v>
      </c>
      <c r="U30" s="15">
        <v>63887706.549999997</v>
      </c>
      <c r="V30" s="15">
        <v>57420405.149999999</v>
      </c>
      <c r="W30" s="15">
        <v>49730386.979999997</v>
      </c>
      <c r="X30" s="15">
        <v>123520315.41</v>
      </c>
      <c r="Y30" s="15">
        <v>57280972.149999999</v>
      </c>
      <c r="Z30" s="15">
        <v>263105823.84</v>
      </c>
      <c r="AA30" s="23"/>
      <c r="AB30" s="23"/>
      <c r="AC30" s="23" t="s">
        <v>2</v>
      </c>
      <c r="AD30" s="15">
        <v>0</v>
      </c>
      <c r="AE30" s="15">
        <v>882107342.20000005</v>
      </c>
      <c r="AF30" s="15">
        <v>877060882.35000002</v>
      </c>
      <c r="AG30" s="14"/>
    </row>
    <row r="31" spans="1:41" ht="12.75" customHeight="1">
      <c r="A31" s="22"/>
      <c r="B31" s="23"/>
      <c r="C31" s="23"/>
      <c r="D31" s="23"/>
      <c r="E31" s="23"/>
      <c r="F31" s="26">
        <v>10111</v>
      </c>
      <c r="G31" s="23"/>
      <c r="H31" s="25"/>
      <c r="I31" s="15">
        <v>1891027.65</v>
      </c>
      <c r="J31" s="3">
        <v>1490706.66</v>
      </c>
      <c r="K31" s="24">
        <v>0.7883</v>
      </c>
      <c r="L31" s="15">
        <v>1891027.65</v>
      </c>
      <c r="M31" s="48">
        <v>1490706.66</v>
      </c>
      <c r="N31" s="50">
        <f t="shared" ref="N31:N45" si="4">M31/L31</f>
        <v>0.78830505730574585</v>
      </c>
      <c r="O31" s="15">
        <v>0</v>
      </c>
      <c r="P31" s="15">
        <v>229127.84</v>
      </c>
      <c r="Q31" s="15">
        <v>137174.85999999999</v>
      </c>
      <c r="R31" s="15">
        <v>159487.9</v>
      </c>
      <c r="S31" s="15">
        <v>363054.42</v>
      </c>
      <c r="T31" s="15">
        <v>21526.32</v>
      </c>
      <c r="U31" s="15">
        <v>1132.75</v>
      </c>
      <c r="V31" s="15">
        <v>0</v>
      </c>
      <c r="W31" s="15">
        <v>162344.64000000001</v>
      </c>
      <c r="X31" s="15">
        <v>145897.34</v>
      </c>
      <c r="Y31" s="15">
        <v>111088.53</v>
      </c>
      <c r="Z31" s="15">
        <v>560193.05000000005</v>
      </c>
      <c r="AA31" s="23"/>
      <c r="AB31" s="23"/>
      <c r="AC31" s="23" t="s">
        <v>2</v>
      </c>
      <c r="AD31" s="15">
        <v>0</v>
      </c>
      <c r="AE31" s="15">
        <v>1583275.79</v>
      </c>
      <c r="AF31" s="15">
        <v>1490706.66</v>
      </c>
      <c r="AG31" s="14"/>
    </row>
    <row r="32" spans="1:41" ht="12.75" customHeight="1">
      <c r="A32" s="22"/>
      <c r="B32" s="23"/>
      <c r="C32" s="23"/>
      <c r="D32" s="23"/>
      <c r="E32" s="23"/>
      <c r="F32" s="26">
        <v>10112</v>
      </c>
      <c r="G32" s="23"/>
      <c r="H32" s="25"/>
      <c r="I32" s="15">
        <v>9220302.7300000004</v>
      </c>
      <c r="J32" s="3">
        <v>5257591.82</v>
      </c>
      <c r="K32" s="24">
        <v>0.57020000000000004</v>
      </c>
      <c r="L32" s="15">
        <v>9220302.7300000004</v>
      </c>
      <c r="M32" s="48">
        <v>5257591.82</v>
      </c>
      <c r="N32" s="50">
        <f t="shared" si="4"/>
        <v>0.57021900190906205</v>
      </c>
      <c r="O32" s="15">
        <v>0</v>
      </c>
      <c r="P32" s="15">
        <v>0</v>
      </c>
      <c r="Q32" s="15">
        <v>0</v>
      </c>
      <c r="R32" s="15">
        <v>318686.65000000002</v>
      </c>
      <c r="S32" s="15">
        <v>9653.16</v>
      </c>
      <c r="T32" s="15">
        <v>269111.65000000002</v>
      </c>
      <c r="U32" s="15">
        <v>1427051.25</v>
      </c>
      <c r="V32" s="15">
        <v>862072.04</v>
      </c>
      <c r="W32" s="15">
        <v>1697386.44</v>
      </c>
      <c r="X32" s="15">
        <v>30028.65</v>
      </c>
      <c r="Y32" s="15">
        <v>463044.39</v>
      </c>
      <c r="Z32" s="15">
        <v>4143268.5</v>
      </c>
      <c r="AA32" s="23"/>
      <c r="AB32" s="23"/>
      <c r="AC32" s="23" t="s">
        <v>2</v>
      </c>
      <c r="AD32" s="15">
        <v>0</v>
      </c>
      <c r="AE32" s="15">
        <v>5285357.87</v>
      </c>
      <c r="AF32" s="15">
        <v>5257591.82</v>
      </c>
      <c r="AG32" s="14"/>
    </row>
    <row r="33" spans="1:33" ht="12.75" customHeight="1">
      <c r="A33" s="22"/>
      <c r="B33" s="23"/>
      <c r="C33" s="23"/>
      <c r="D33" s="23"/>
      <c r="E33" s="23"/>
      <c r="F33" s="26">
        <v>10204</v>
      </c>
      <c r="G33" s="23"/>
      <c r="H33" s="25"/>
      <c r="I33" s="15">
        <v>1240000</v>
      </c>
      <c r="J33" s="3">
        <v>1240000</v>
      </c>
      <c r="K33" s="24">
        <v>1</v>
      </c>
      <c r="L33" s="15">
        <v>1240000</v>
      </c>
      <c r="M33" s="48">
        <v>1240000</v>
      </c>
      <c r="N33" s="50">
        <f t="shared" si="4"/>
        <v>1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568300</v>
      </c>
      <c r="W33" s="15">
        <v>671700</v>
      </c>
      <c r="X33" s="15">
        <v>0</v>
      </c>
      <c r="Y33" s="15">
        <v>0</v>
      </c>
      <c r="Z33" s="15">
        <v>0</v>
      </c>
      <c r="AA33" s="23"/>
      <c r="AB33" s="23"/>
      <c r="AC33" s="23" t="s">
        <v>2</v>
      </c>
      <c r="AD33" s="15">
        <v>0</v>
      </c>
      <c r="AE33" s="15">
        <v>1240000</v>
      </c>
      <c r="AF33" s="15">
        <v>1240000</v>
      </c>
      <c r="AG33" s="14"/>
    </row>
    <row r="34" spans="1:33" ht="12.75" customHeight="1">
      <c r="A34" s="22"/>
      <c r="B34" s="23"/>
      <c r="C34" s="23"/>
      <c r="D34" s="23"/>
      <c r="E34" s="23"/>
      <c r="F34" s="26">
        <v>10301</v>
      </c>
      <c r="G34" s="23"/>
      <c r="H34" s="25"/>
      <c r="I34" s="15">
        <v>112470686.34</v>
      </c>
      <c r="J34" s="3">
        <v>111648700.28</v>
      </c>
      <c r="K34" s="24">
        <v>0.99270000000000003</v>
      </c>
      <c r="L34" s="15">
        <v>112470686.34</v>
      </c>
      <c r="M34" s="48">
        <v>111648700.28</v>
      </c>
      <c r="N34" s="50">
        <f t="shared" si="4"/>
        <v>0.99269155291259514</v>
      </c>
      <c r="O34" s="15">
        <v>9663410.0099999998</v>
      </c>
      <c r="P34" s="15">
        <v>12497130.550000001</v>
      </c>
      <c r="Q34" s="15">
        <v>9962737.1400000006</v>
      </c>
      <c r="R34" s="15">
        <v>9710458.9900000002</v>
      </c>
      <c r="S34" s="15">
        <v>8956476.4399999995</v>
      </c>
      <c r="T34" s="15">
        <v>8588180.6099999994</v>
      </c>
      <c r="U34" s="15">
        <v>7846312.6699999999</v>
      </c>
      <c r="V34" s="15">
        <v>8042670.8600000003</v>
      </c>
      <c r="W34" s="15">
        <v>8659478.9900000002</v>
      </c>
      <c r="X34" s="15">
        <v>7708505.7800000003</v>
      </c>
      <c r="Y34" s="15">
        <v>8494916.0399999991</v>
      </c>
      <c r="Z34" s="15">
        <v>12340408.26</v>
      </c>
      <c r="AA34" s="23"/>
      <c r="AB34" s="23"/>
      <c r="AC34" s="23" t="s">
        <v>2</v>
      </c>
      <c r="AD34" s="15">
        <v>0</v>
      </c>
      <c r="AE34" s="15">
        <v>111648701.28</v>
      </c>
      <c r="AF34" s="15">
        <v>111648700.28</v>
      </c>
      <c r="AG34" s="14"/>
    </row>
    <row r="35" spans="1:33" ht="12.75" customHeight="1">
      <c r="A35" s="22"/>
      <c r="B35" s="23"/>
      <c r="C35" s="23"/>
      <c r="D35" s="23"/>
      <c r="E35" s="23"/>
      <c r="F35" s="26">
        <v>10306</v>
      </c>
      <c r="G35" s="23"/>
      <c r="H35" s="25"/>
      <c r="I35" s="15">
        <v>900901934.28999996</v>
      </c>
      <c r="J35" s="3">
        <v>791282293.90999997</v>
      </c>
      <c r="K35" s="24">
        <v>0.87829999999999997</v>
      </c>
      <c r="L35" s="15">
        <v>900901934.28999996</v>
      </c>
      <c r="M35" s="48">
        <v>791282293.90999997</v>
      </c>
      <c r="N35" s="50">
        <f t="shared" si="4"/>
        <v>0.87832233875000931</v>
      </c>
      <c r="O35" s="15">
        <v>38079920.32</v>
      </c>
      <c r="P35" s="15">
        <v>59698618.049999997</v>
      </c>
      <c r="Q35" s="15">
        <v>70072527.659999996</v>
      </c>
      <c r="R35" s="15">
        <v>74656548.700000003</v>
      </c>
      <c r="S35" s="15">
        <v>61726168.909999996</v>
      </c>
      <c r="T35" s="15">
        <v>97422644.269999996</v>
      </c>
      <c r="U35" s="15">
        <v>56168900.060000002</v>
      </c>
      <c r="V35" s="15">
        <v>50300663.450000003</v>
      </c>
      <c r="W35" s="15">
        <v>78059166.489999995</v>
      </c>
      <c r="X35" s="15">
        <v>58106900.659999996</v>
      </c>
      <c r="Y35" s="15">
        <v>63636214.170000002</v>
      </c>
      <c r="Z35" s="15">
        <v>192973661.55000001</v>
      </c>
      <c r="AA35" s="23"/>
      <c r="AB35" s="23"/>
      <c r="AC35" s="23" t="s">
        <v>2</v>
      </c>
      <c r="AD35" s="15">
        <v>0</v>
      </c>
      <c r="AE35" s="15">
        <v>793639934.03999996</v>
      </c>
      <c r="AF35" s="15">
        <v>791282293.90999997</v>
      </c>
      <c r="AG35" s="14"/>
    </row>
    <row r="36" spans="1:33" ht="12.75" customHeight="1">
      <c r="A36" s="22"/>
      <c r="B36" s="23"/>
      <c r="C36" s="23"/>
      <c r="D36" s="23"/>
      <c r="E36" s="23"/>
      <c r="F36" s="26">
        <v>10307</v>
      </c>
      <c r="G36" s="23"/>
      <c r="H36" s="25"/>
      <c r="I36" s="15">
        <v>432480.12</v>
      </c>
      <c r="J36" s="3">
        <v>221467.75</v>
      </c>
      <c r="K36" s="24">
        <v>0.5121</v>
      </c>
      <c r="L36" s="15">
        <v>432480.12</v>
      </c>
      <c r="M36" s="48">
        <v>221467.75</v>
      </c>
      <c r="N36" s="50">
        <f t="shared" si="4"/>
        <v>0.51208770012364957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432480.12</v>
      </c>
      <c r="AA36" s="23"/>
      <c r="AB36" s="23"/>
      <c r="AC36" s="23" t="s">
        <v>2</v>
      </c>
      <c r="AD36" s="15">
        <v>0</v>
      </c>
      <c r="AE36" s="15">
        <v>432080.12</v>
      </c>
      <c r="AF36" s="15">
        <v>221467.75</v>
      </c>
      <c r="AG36" s="14"/>
    </row>
    <row r="37" spans="1:33" ht="12.75" customHeight="1">
      <c r="A37" s="22"/>
      <c r="B37" s="23"/>
      <c r="C37" s="23"/>
      <c r="D37" s="23"/>
      <c r="E37" s="23"/>
      <c r="F37" s="26">
        <v>10312</v>
      </c>
      <c r="G37" s="23"/>
      <c r="H37" s="25"/>
      <c r="I37" s="15">
        <v>46667993.490000002</v>
      </c>
      <c r="J37" s="3">
        <v>46667993.490000002</v>
      </c>
      <c r="K37" s="24">
        <v>1</v>
      </c>
      <c r="L37" s="15">
        <v>46667993.490000002</v>
      </c>
      <c r="M37" s="48">
        <v>46667993.490000002</v>
      </c>
      <c r="N37" s="50">
        <f t="shared" si="4"/>
        <v>1</v>
      </c>
      <c r="O37" s="15">
        <v>0</v>
      </c>
      <c r="P37" s="15">
        <v>0</v>
      </c>
      <c r="Q37" s="15">
        <v>0</v>
      </c>
      <c r="R37" s="15">
        <v>6055046.3499999996</v>
      </c>
      <c r="S37" s="15">
        <v>0</v>
      </c>
      <c r="T37" s="15">
        <v>5113121.3499999996</v>
      </c>
      <c r="U37" s="15">
        <v>27113973.75</v>
      </c>
      <c r="V37" s="15">
        <v>0</v>
      </c>
      <c r="W37" s="15">
        <v>8385852.04</v>
      </c>
      <c r="X37" s="15">
        <v>0</v>
      </c>
      <c r="Y37" s="15">
        <v>0</v>
      </c>
      <c r="Z37" s="15">
        <v>0</v>
      </c>
      <c r="AA37" s="23"/>
      <c r="AB37" s="23"/>
      <c r="AC37" s="23" t="s">
        <v>2</v>
      </c>
      <c r="AD37" s="15">
        <v>0</v>
      </c>
      <c r="AE37" s="15">
        <v>46667993.490000002</v>
      </c>
      <c r="AF37" s="15">
        <v>46667993.490000002</v>
      </c>
      <c r="AG37" s="14"/>
    </row>
    <row r="38" spans="1:33" ht="12.75" customHeight="1">
      <c r="A38" s="22"/>
      <c r="B38" s="23"/>
      <c r="C38" s="23"/>
      <c r="D38" s="23"/>
      <c r="E38" s="23"/>
      <c r="F38" s="26">
        <v>10315</v>
      </c>
      <c r="G38" s="23"/>
      <c r="H38" s="25"/>
      <c r="I38" s="15">
        <v>2089727.49</v>
      </c>
      <c r="J38" s="3">
        <v>2089727.49</v>
      </c>
      <c r="K38" s="24">
        <v>1</v>
      </c>
      <c r="L38" s="15">
        <v>2089727.49</v>
      </c>
      <c r="M38" s="48">
        <v>2089727.49</v>
      </c>
      <c r="N38" s="50">
        <f t="shared" si="4"/>
        <v>1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2089727.49</v>
      </c>
      <c r="X38" s="15">
        <v>-1395.56</v>
      </c>
      <c r="Y38" s="15">
        <v>1395.56</v>
      </c>
      <c r="Z38" s="15">
        <v>0</v>
      </c>
      <c r="AA38" s="23"/>
      <c r="AB38" s="23"/>
      <c r="AC38" s="23" t="s">
        <v>2</v>
      </c>
      <c r="AD38" s="15">
        <v>0</v>
      </c>
      <c r="AE38" s="15">
        <v>2089727.49</v>
      </c>
      <c r="AF38" s="15">
        <v>2089727.49</v>
      </c>
      <c r="AG38" s="14"/>
    </row>
    <row r="39" spans="1:33" ht="12.75" customHeight="1">
      <c r="A39" s="22"/>
      <c r="B39" s="70" t="s">
        <v>1</v>
      </c>
      <c r="C39" s="70"/>
      <c r="D39" s="70"/>
      <c r="E39" s="70"/>
      <c r="F39" s="70"/>
      <c r="G39" s="70"/>
      <c r="H39" s="71"/>
      <c r="I39" s="20">
        <v>2031444649.03</v>
      </c>
      <c r="J39" s="20">
        <v>1836959363.75</v>
      </c>
      <c r="K39" s="21">
        <v>0.90425999999999995</v>
      </c>
      <c r="L39" s="20">
        <v>2031444649.03</v>
      </c>
      <c r="M39" s="20">
        <v>1836959363.75</v>
      </c>
      <c r="N39" s="49">
        <f t="shared" si="4"/>
        <v>0.90426257226704887</v>
      </c>
      <c r="O39" s="16">
        <v>74533851.680000007</v>
      </c>
      <c r="P39" s="15">
        <v>126219795.01000001</v>
      </c>
      <c r="Q39" s="15">
        <v>158344160.52000001</v>
      </c>
      <c r="R39" s="15">
        <v>166795090.80000001</v>
      </c>
      <c r="S39" s="15">
        <v>109919974.26000001</v>
      </c>
      <c r="T39" s="15">
        <v>179482826.72</v>
      </c>
      <c r="U39" s="15">
        <v>156445077.03</v>
      </c>
      <c r="V39" s="15">
        <v>117194111.5</v>
      </c>
      <c r="W39" s="15">
        <v>149456043.06999999</v>
      </c>
      <c r="X39" s="15">
        <v>189510252.28</v>
      </c>
      <c r="Y39" s="15">
        <v>129987630.84</v>
      </c>
      <c r="Z39" s="18">
        <v>473555835.31999999</v>
      </c>
      <c r="AA39" s="70"/>
      <c r="AB39" s="70"/>
      <c r="AC39" s="70"/>
      <c r="AD39" s="16">
        <v>0</v>
      </c>
      <c r="AE39" s="15">
        <v>1844694412.28</v>
      </c>
      <c r="AF39" s="15">
        <v>1836959363.75</v>
      </c>
      <c r="AG39" s="14"/>
    </row>
    <row r="40" spans="1:33" ht="12.75" customHeight="1">
      <c r="A40" s="1"/>
      <c r="B40" s="13" t="s">
        <v>0</v>
      </c>
      <c r="C40" s="12"/>
      <c r="D40" s="11"/>
      <c r="E40" s="11"/>
      <c r="F40" s="11"/>
      <c r="G40" s="11"/>
      <c r="H40" s="10"/>
      <c r="I40" s="6">
        <v>2031444649.03</v>
      </c>
      <c r="J40" s="9">
        <v>1836959363.75</v>
      </c>
      <c r="K40" s="8">
        <v>0.90425999999999995</v>
      </c>
      <c r="L40" s="7">
        <v>2031444649.03</v>
      </c>
      <c r="M40" s="9">
        <v>1836959363.75</v>
      </c>
      <c r="N40" s="49">
        <f t="shared" si="4"/>
        <v>0.90426257226704887</v>
      </c>
      <c r="O40" s="4">
        <v>74533851.680000007</v>
      </c>
      <c r="P40" s="3">
        <v>126219795.01000001</v>
      </c>
      <c r="Q40" s="3">
        <v>158344160.52000001</v>
      </c>
      <c r="R40" s="3">
        <v>166795090.80000001</v>
      </c>
      <c r="S40" s="3">
        <v>109919974.26000001</v>
      </c>
      <c r="T40" s="3">
        <v>179482826.72</v>
      </c>
      <c r="U40" s="3">
        <v>156445077.03</v>
      </c>
      <c r="V40" s="3">
        <v>117194111.5</v>
      </c>
      <c r="W40" s="3">
        <v>149456043.06999999</v>
      </c>
      <c r="X40" s="3">
        <v>189510252.28</v>
      </c>
      <c r="Y40" s="3">
        <v>129987630.84</v>
      </c>
      <c r="Z40" s="3">
        <v>473555835.31999999</v>
      </c>
      <c r="AA40" s="1"/>
      <c r="AB40" s="1"/>
      <c r="AC40" s="1"/>
      <c r="AD40" s="1">
        <v>0</v>
      </c>
      <c r="AE40" s="1">
        <v>1844694412.28</v>
      </c>
      <c r="AF40" s="1">
        <v>1836959363.75</v>
      </c>
      <c r="AG40" s="2"/>
    </row>
    <row r="41" spans="1:33" ht="12.75" customHeight="1">
      <c r="A41" s="1"/>
      <c r="B41" s="62" t="s">
        <v>28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1"/>
      <c r="AA41" s="1"/>
      <c r="AB41" s="1"/>
      <c r="AC41" s="1"/>
      <c r="AD41" s="1"/>
      <c r="AE41" s="1"/>
      <c r="AF41" s="1"/>
      <c r="AG41" s="1"/>
    </row>
    <row r="42" spans="1:33">
      <c r="B42" s="54"/>
      <c r="C42" s="54"/>
      <c r="D42" s="54"/>
      <c r="E42" s="54"/>
      <c r="F42" s="26">
        <v>10101</v>
      </c>
      <c r="G42" s="54"/>
      <c r="H42" s="54"/>
      <c r="I42" s="54"/>
      <c r="J42" s="57">
        <f>J11+J12-J30-J31-J32-J33</f>
        <v>-14607086.389999967</v>
      </c>
      <c r="K42" s="54"/>
      <c r="L42" s="57">
        <f>L11+L12-L30-L31-L32-L33</f>
        <v>-115639985.45999993</v>
      </c>
      <c r="M42" s="57">
        <f>M11+M12-M30-M31-M32-M33</f>
        <v>-14607086.389999967</v>
      </c>
      <c r="N42" s="50">
        <f t="shared" si="4"/>
        <v>0.12631518701680036</v>
      </c>
    </row>
    <row r="43" spans="1:33">
      <c r="B43" s="54"/>
      <c r="C43" s="54"/>
      <c r="D43" s="54"/>
      <c r="E43" s="54"/>
      <c r="F43" s="26">
        <v>10306</v>
      </c>
      <c r="G43" s="54"/>
      <c r="H43" s="54"/>
      <c r="I43" s="54"/>
      <c r="J43" s="57">
        <f>J13+J14+J15+J16+J17+J18-J34-J35-J36-J37-J38</f>
        <v>55729078.190000072</v>
      </c>
      <c r="K43" s="54"/>
      <c r="L43" s="57">
        <f>L13+L14+L15+L16+L17+L18-L34-L35-L36-L37-L38</f>
        <v>-51225940.100000121</v>
      </c>
      <c r="M43" s="57">
        <f>M13+M14+M15+M16+M17+M18-M34-M35-M36-M37-M38</f>
        <v>55729078.190000072</v>
      </c>
      <c r="N43" s="50">
        <f t="shared" si="4"/>
        <v>-1.0879073781995841</v>
      </c>
    </row>
    <row r="44" spans="1:33">
      <c r="B44" s="55" t="s">
        <v>29</v>
      </c>
      <c r="C44" s="54"/>
      <c r="D44" s="54"/>
      <c r="E44" s="54"/>
      <c r="F44" s="54"/>
      <c r="G44" s="54"/>
      <c r="H44" s="54"/>
      <c r="I44" s="56">
        <f>SUM(I42:I43)</f>
        <v>0</v>
      </c>
      <c r="J44" s="56">
        <f t="shared" ref="J44:M44" si="5">SUM(J42:J43)</f>
        <v>41121991.800000101</v>
      </c>
      <c r="K44" s="56"/>
      <c r="L44" s="56">
        <f t="shared" si="5"/>
        <v>-166865925.56000006</v>
      </c>
      <c r="M44" s="56">
        <f t="shared" si="5"/>
        <v>41121991.800000101</v>
      </c>
      <c r="N44" s="49">
        <f t="shared" si="4"/>
        <v>-0.24643732183185504</v>
      </c>
    </row>
    <row r="45" spans="1:33">
      <c r="B45" s="52" t="s">
        <v>0</v>
      </c>
      <c r="C45" s="54"/>
      <c r="D45" s="54"/>
      <c r="E45" s="54"/>
      <c r="F45" s="54"/>
      <c r="G45" s="54"/>
      <c r="H45" s="54"/>
      <c r="I45" s="58">
        <f>I39+I44</f>
        <v>2031444649.03</v>
      </c>
      <c r="J45" s="58">
        <f t="shared" ref="J45:M45" si="6">J39+J44</f>
        <v>1878081355.5500002</v>
      </c>
      <c r="K45" s="61">
        <f>J45/I45</f>
        <v>0.92450530534847231</v>
      </c>
      <c r="L45" s="58">
        <f t="shared" si="6"/>
        <v>1864578723.4699998</v>
      </c>
      <c r="M45" s="58">
        <f t="shared" si="6"/>
        <v>1878081355.5500002</v>
      </c>
      <c r="N45" s="49">
        <f t="shared" si="4"/>
        <v>1.0072416529857597</v>
      </c>
    </row>
    <row r="46" spans="1:33">
      <c r="I46" s="60"/>
      <c r="J46" s="60"/>
      <c r="K46" s="60"/>
      <c r="L46" s="60"/>
      <c r="M46" s="60"/>
    </row>
  </sheetData>
  <mergeCells count="20">
    <mergeCell ref="AA19:AC19"/>
    <mergeCell ref="B10:AF10"/>
    <mergeCell ref="B27:U27"/>
    <mergeCell ref="B39:H39"/>
    <mergeCell ref="AA39:AC39"/>
    <mergeCell ref="B29:AF29"/>
    <mergeCell ref="B41:N41"/>
    <mergeCell ref="B8:U8"/>
    <mergeCell ref="B5:B7"/>
    <mergeCell ref="B21:N21"/>
    <mergeCell ref="B19:H19"/>
    <mergeCell ref="D5:D7"/>
    <mergeCell ref="F5:F7"/>
    <mergeCell ref="I5:I7"/>
    <mergeCell ref="J5:K5"/>
    <mergeCell ref="L5:N5"/>
    <mergeCell ref="J6:J7"/>
    <mergeCell ref="K6:K7"/>
    <mergeCell ref="L6:L7"/>
    <mergeCell ref="M6:N6"/>
  </mergeCells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2022-01-21T12:12:49Z</cp:lastPrinted>
  <dcterms:created xsi:type="dcterms:W3CDTF">2022-01-18T12:27:38Z</dcterms:created>
  <dcterms:modified xsi:type="dcterms:W3CDTF">2022-01-21T12:12:50Z</dcterms:modified>
</cp:coreProperties>
</file>